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30" activeTab="0"/>
  </bookViews>
  <sheets>
    <sheet name="751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<sst xmlns="http://schemas.openxmlformats.org/spreadsheetml/2006/main" count="58" uniqueCount="35">
  <si>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Flexible</t>
  </si>
  <si>
    <t>Name:</t>
  </si>
  <si>
    <t>Author:</t>
  </si>
  <si>
    <t>LCad</t>
  </si>
  <si>
    <t>update</t>
  </si>
  <si>
    <t>CATEGORY</t>
  </si>
  <si>
    <t>KEYWORDS</t>
  </si>
  <si>
    <t>Angle</t>
  </si>
  <si>
    <t>Pi</t>
  </si>
  <si>
    <t>Rotate</t>
  </si>
  <si>
    <t>Hose Data</t>
  </si>
  <si>
    <t>Rotate Transform</t>
  </si>
  <si>
    <t>Degrees</t>
  </si>
  <si>
    <t>Note (0=0.0000001)</t>
  </si>
  <si>
    <t>Un-Official</t>
  </si>
  <si>
    <t>End Point Length =</t>
  </si>
  <si>
    <t>Radius =</t>
  </si>
  <si>
    <t>In Rads</t>
  </si>
  <si>
    <t>From</t>
  </si>
  <si>
    <t>x</t>
  </si>
  <si>
    <t>y</t>
  </si>
  <si>
    <t>z</t>
  </si>
  <si>
    <t>To</t>
  </si>
  <si>
    <t>Length =</t>
  </si>
  <si>
    <t>From To Calculator</t>
  </si>
  <si>
    <t>7L/8.5L</t>
  </si>
  <si>
    <t>Robin</t>
  </si>
  <si>
    <t>Sayce-Jones</t>
  </si>
  <si>
    <t>xx-xx</t>
  </si>
  <si>
    <t>chains1.dat</t>
  </si>
  <si>
    <t>Units</t>
  </si>
  <si>
    <t>Chain</t>
  </si>
  <si>
    <t>chain.dat</t>
  </si>
  <si>
    <t>Enter Angle above then copy a1..o31 to a dat file</t>
  </si>
  <si>
    <t>Version 01/11/2000:11:46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</si>
</sst>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</numFmts>
  <fonts count="5">
    <font>
      <sz val="10"/>
      <name val="Arial"/>
      <family val="0"/>
    </font>
    <font>
      <b/>
      <u val="single"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57421875" style="2" bestFit="1" customWidth="1"/>
    <col min="2" max="2" width="8.7109375" style="2" customWidth="1"/>
    <col min="3" max="14" width="6.7109375" style="2" customWidth="1"/>
    <col min="15" max="15" width="11.7109375" style="2" bestFit="1" customWidth="1"/>
    <col min="16" max="16" width="11.7109375" style="3" customWidth="1"/>
    <col min="17" max="17" width="6.7109375" style="3" customWidth="1"/>
    <col min="18" max="18" width="9.421875" style="4" customWidth="1"/>
    <col min="19" max="19" width="5.7109375" style="4" customWidth="1"/>
    <col min="20" max="20" width="6.7109375" style="4" customWidth="1"/>
    <col min="21" max="30" width="5.7109375" style="4" customWidth="1"/>
    <col min="31" max="31" width="5.140625" style="4" bestFit="1" customWidth="1"/>
    <col min="32" max="40" width="5.7109375" style="4" customWidth="1"/>
    <col min="41" max="45" width="9.140625" style="4" customWidth="1"/>
    <col min="46" max="106" width="9.140625" style="3" customWidth="1"/>
    <col min="107" max="16384" width="9.140625" style="2" customWidth="1"/>
  </cols>
  <sheetData>
    <row r="1" spans="1:17" ht="12.75">
      <c r="A1" s="10">
        <v>0</v>
      </c>
      <c r="B1" s="11" t="s">
        <v>31</v>
      </c>
      <c r="C1" s="11" t="s">
        <v>0</v>
      </c>
      <c r="D1" s="11" t="s">
        <v>31</v>
      </c>
      <c r="E1" s="11" t="s">
        <v>25</v>
      </c>
      <c r="F1" s="12" t="s">
        <v>7</v>
      </c>
      <c r="G1" s="13">
        <v>180</v>
      </c>
      <c r="H1" s="11" t="s">
        <v>13</v>
      </c>
      <c r="I1" s="11"/>
      <c r="J1" s="11"/>
      <c r="K1" s="11"/>
      <c r="L1" s="11" t="s">
        <v>30</v>
      </c>
      <c r="M1" s="11">
        <v>100</v>
      </c>
      <c r="N1" s="11"/>
      <c r="O1" s="14"/>
      <c r="Q1" s="3" t="s">
        <v>24</v>
      </c>
    </row>
    <row r="2" spans="1:20" ht="12.75">
      <c r="A2" s="15">
        <v>0</v>
      </c>
      <c r="B2" s="5" t="s">
        <v>1</v>
      </c>
      <c r="C2" s="5" t="s">
        <v>32</v>
      </c>
      <c r="D2" s="5"/>
      <c r="E2" s="5"/>
      <c r="F2" s="5" t="s">
        <v>17</v>
      </c>
      <c r="G2" s="5">
        <f>G1/360*2*3.1415926</f>
        <v>3.1415926</v>
      </c>
      <c r="H2" s="5"/>
      <c r="I2" s="5" t="s">
        <v>16</v>
      </c>
      <c r="J2" s="5"/>
      <c r="K2" s="3">
        <f>($M$1)/G2</f>
        <v>31.830989161357206</v>
      </c>
      <c r="L2" s="5"/>
      <c r="M2" s="5"/>
      <c r="O2" s="16"/>
      <c r="R2" s="4" t="s">
        <v>19</v>
      </c>
      <c r="S2" s="4" t="s">
        <v>20</v>
      </c>
      <c r="T2" s="4" t="s">
        <v>21</v>
      </c>
    </row>
    <row r="3" spans="1:20" ht="12.75">
      <c r="A3" s="15">
        <v>0</v>
      </c>
      <c r="B3" s="5" t="s">
        <v>2</v>
      </c>
      <c r="C3" s="5" t="s">
        <v>26</v>
      </c>
      <c r="D3" s="5" t="s">
        <v>27</v>
      </c>
      <c r="E3" s="5"/>
      <c r="F3" s="5" t="s">
        <v>8</v>
      </c>
      <c r="G3" s="5">
        <v>3.1415926</v>
      </c>
      <c r="H3" s="5"/>
      <c r="I3" s="5" t="s">
        <v>15</v>
      </c>
      <c r="J3" s="5"/>
      <c r="K3" s="5"/>
      <c r="L3" s="8">
        <f>2*K2*SIN(G2/2)</f>
        <v>63.66197832271439</v>
      </c>
      <c r="M3" s="5"/>
      <c r="N3" s="5"/>
      <c r="O3" s="17"/>
      <c r="Q3" s="3" t="s">
        <v>18</v>
      </c>
      <c r="R3" s="4">
        <v>-30</v>
      </c>
      <c r="S3" s="4">
        <v>43.5884</v>
      </c>
      <c r="T3" s="4">
        <v>142</v>
      </c>
    </row>
    <row r="4" spans="1:20" ht="12.75">
      <c r="A4" s="15">
        <v>0</v>
      </c>
      <c r="B4" s="5" t="s">
        <v>14</v>
      </c>
      <c r="C4" s="5" t="s">
        <v>3</v>
      </c>
      <c r="D4" s="5" t="s">
        <v>4</v>
      </c>
      <c r="E4" s="5" t="s">
        <v>28</v>
      </c>
      <c r="F4" s="5"/>
      <c r="G4" s="5"/>
      <c r="H4" s="5"/>
      <c r="I4" s="5"/>
      <c r="J4" s="5"/>
      <c r="K4" s="5"/>
      <c r="L4" s="5"/>
      <c r="M4" s="5"/>
      <c r="N4" s="5"/>
      <c r="O4" s="17"/>
      <c r="Q4" s="3" t="s">
        <v>22</v>
      </c>
      <c r="R4" s="4">
        <v>-30</v>
      </c>
      <c r="S4" s="4">
        <v>38.727</v>
      </c>
      <c r="T4" s="4">
        <v>25.729</v>
      </c>
    </row>
    <row r="5" spans="1:18" ht="12.75">
      <c r="A5" s="15">
        <v>0</v>
      </c>
      <c r="B5" s="5"/>
      <c r="C5" s="5"/>
      <c r="D5" s="5"/>
      <c r="E5" s="5"/>
      <c r="F5" s="7" t="s">
        <v>33</v>
      </c>
      <c r="H5" s="5"/>
      <c r="I5" s="5"/>
      <c r="J5" s="5"/>
      <c r="K5" s="5"/>
      <c r="L5" s="5"/>
      <c r="M5" s="5"/>
      <c r="N5" s="5"/>
      <c r="O5" s="17"/>
      <c r="Q5" s="3" t="s">
        <v>23</v>
      </c>
      <c r="R5" s="9">
        <f>SQRT((R4-R3)^2+(S4-S3)^2+(T4-T3)^2)</f>
        <v>116.37258547853958</v>
      </c>
    </row>
    <row r="6" spans="1:18" ht="12.75">
      <c r="A6" s="15">
        <v>0</v>
      </c>
      <c r="B6" s="5" t="s">
        <v>34</v>
      </c>
      <c r="C6" s="5"/>
      <c r="D6" s="5"/>
      <c r="E6" s="5"/>
      <c r="F6" s="7"/>
      <c r="H6" s="5"/>
      <c r="I6" s="5"/>
      <c r="J6" s="5"/>
      <c r="K6" s="5"/>
      <c r="L6" s="5"/>
      <c r="M6" s="5"/>
      <c r="N6" s="5"/>
      <c r="O6" s="17"/>
      <c r="R6" s="9"/>
    </row>
    <row r="7" spans="1:15" ht="12.75">
      <c r="A7" s="15">
        <v>0</v>
      </c>
      <c r="B7" s="5" t="s">
        <v>5</v>
      </c>
      <c r="C7" s="5" t="s">
        <v>32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7"/>
    </row>
    <row r="8" spans="1:15" ht="12.75">
      <c r="A8" s="15">
        <v>0</v>
      </c>
      <c r="B8" s="5" t="s">
        <v>6</v>
      </c>
      <c r="C8" s="5"/>
      <c r="D8" s="5" t="s">
        <v>31</v>
      </c>
      <c r="E8" s="5"/>
      <c r="F8" s="5"/>
      <c r="G8" s="5"/>
      <c r="H8" s="5"/>
      <c r="I8" s="5"/>
      <c r="J8" s="5"/>
      <c r="K8" s="5"/>
      <c r="L8" s="5"/>
      <c r="M8" s="5"/>
      <c r="N8" s="5"/>
      <c r="O8" s="17"/>
    </row>
    <row r="9" spans="1:32" ht="12.75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"/>
      <c r="Q9" s="3" t="s">
        <v>9</v>
      </c>
      <c r="R9" s="4" t="s">
        <v>12</v>
      </c>
      <c r="S9" s="4" t="s">
        <v>10</v>
      </c>
      <c r="AF9" s="4" t="s">
        <v>11</v>
      </c>
    </row>
    <row r="10" spans="1:40" ht="12.75">
      <c r="A10" s="15">
        <v>1</v>
      </c>
      <c r="B10" s="5">
        <v>16</v>
      </c>
      <c r="C10" s="6">
        <f aca="true" t="shared" si="0" ref="C10:C30">(($M$1)/$G$2)*(1-COS((T10*$G$2)/($M$1)))</f>
        <v>31.83098830844914</v>
      </c>
      <c r="D10" s="6">
        <f aca="true" t="shared" si="1" ref="D10:D30">(($M$1)/$G$2)*SIN((T10*$G$2)/($M$1))</f>
        <v>-31.830989161357195</v>
      </c>
      <c r="E10" s="6">
        <f>U10</f>
        <v>0</v>
      </c>
      <c r="F10" s="6">
        <f>V10*AF10+Y10*AG10+AB10*AH10</f>
        <v>2.6794896585053716E-08</v>
      </c>
      <c r="G10" s="6">
        <f>W10*AF10+Z10*AG10+AC10*AH10</f>
        <v>-0.9999999999999997</v>
      </c>
      <c r="H10" s="6">
        <f>X10*AF10+AA10*AG10+AD10*AH10</f>
        <v>0</v>
      </c>
      <c r="I10" s="6">
        <f>V10*AI10+Y10*AJ10+AB10*AK10</f>
        <v>0.9999999999999997</v>
      </c>
      <c r="J10" s="6">
        <f>W10*AI10+Z10*AJ10+AC10*AK10</f>
        <v>2.6794896585053716E-08</v>
      </c>
      <c r="K10" s="6">
        <f>X10*AI10+AA10*AJ10+AD10*AK10</f>
        <v>0</v>
      </c>
      <c r="L10" s="6">
        <f>V10*AL10+Y10*AM10+AB10*AN10</f>
        <v>0</v>
      </c>
      <c r="M10" s="6">
        <f>W10*AL10+Z10*AM10+AC10*AN10</f>
        <v>0</v>
      </c>
      <c r="N10" s="6">
        <f>X10*AL10+AA10*AM10+AD10*AN10</f>
        <v>-1</v>
      </c>
      <c r="O10" s="17" t="s">
        <v>29</v>
      </c>
      <c r="Q10" s="4">
        <f aca="true" t="shared" si="2" ref="Q10:Q30">($T10*$G$2/($M$1))</f>
        <v>-1.5707963</v>
      </c>
      <c r="R10" s="4">
        <f aca="true" t="shared" si="3" ref="R10:R30">Q10/2/3.1415926*360</f>
        <v>-90</v>
      </c>
      <c r="S10">
        <v>0</v>
      </c>
      <c r="T10">
        <v>-50</v>
      </c>
      <c r="U10">
        <v>0</v>
      </c>
      <c r="V10">
        <v>-1</v>
      </c>
      <c r="W10">
        <v>0</v>
      </c>
      <c r="X10">
        <v>0</v>
      </c>
      <c r="Y10">
        <v>0</v>
      </c>
      <c r="Z10">
        <v>-1</v>
      </c>
      <c r="AA10">
        <v>0</v>
      </c>
      <c r="AB10">
        <v>0</v>
      </c>
      <c r="AC10">
        <v>0</v>
      </c>
      <c r="AD10">
        <v>-1</v>
      </c>
      <c r="AF10" s="4">
        <f aca="true" t="shared" si="4" ref="AF10:AF30">-COS($Q10)</f>
        <v>-2.6794896585053716E-08</v>
      </c>
      <c r="AG10" s="4">
        <f aca="true" t="shared" si="5" ref="AG10:AG30">-SIN($Q10)</f>
        <v>0.9999999999999997</v>
      </c>
      <c r="AH10" s="4">
        <v>0</v>
      </c>
      <c r="AI10" s="4">
        <f aca="true" t="shared" si="6" ref="AI10:AI30">SIN($Q10)</f>
        <v>-0.9999999999999997</v>
      </c>
      <c r="AJ10" s="4">
        <f aca="true" t="shared" si="7" ref="AJ10:AJ30">-COS($Q10)</f>
        <v>-2.6794896585053716E-08</v>
      </c>
      <c r="AK10" s="4">
        <v>0</v>
      </c>
      <c r="AL10" s="4">
        <v>0</v>
      </c>
      <c r="AM10" s="4">
        <v>0</v>
      </c>
      <c r="AN10" s="4">
        <v>1</v>
      </c>
    </row>
    <row r="11" spans="1:40" ht="12.75">
      <c r="A11" s="15">
        <v>1</v>
      </c>
      <c r="B11" s="5">
        <v>16</v>
      </c>
      <c r="C11" s="6">
        <f t="shared" si="0"/>
        <v>26.85152464203229</v>
      </c>
      <c r="D11" s="6">
        <f t="shared" si="1"/>
        <v>-31.43909674420091</v>
      </c>
      <c r="E11" s="6">
        <f aca="true" t="shared" si="8" ref="E11:E30">U11</f>
        <v>0</v>
      </c>
      <c r="F11" s="6">
        <f aca="true" t="shared" si="9" ref="F11:F30">V11*AF11+Y11*AG11+AB11*AH11</f>
        <v>0</v>
      </c>
      <c r="G11" s="6">
        <f aca="true" t="shared" si="10" ref="G11:G30">W11*AF11+Z11*AG11+AC11*AH11</f>
        <v>-0.9876883368226567</v>
      </c>
      <c r="H11" s="6">
        <f aca="true" t="shared" si="11" ref="H11:H30">X11*AF11+AA11*AG11+AD11*AH11</f>
        <v>0.15643448885873698</v>
      </c>
      <c r="I11" s="6">
        <f aca="true" t="shared" si="12" ref="I11:I30">V11*AI11+Y11*AJ11+AB11*AK11</f>
        <v>0</v>
      </c>
      <c r="J11" s="6">
        <f aca="true" t="shared" si="13" ref="J11:J30">W11*AI11+Z11*AJ11+AC11*AK11</f>
        <v>0.15643448885873698</v>
      </c>
      <c r="K11" s="6">
        <f aca="true" t="shared" si="14" ref="K11:K30">X11*AI11+AA11*AJ11+AD11*AK11</f>
        <v>0.9876883368226567</v>
      </c>
      <c r="L11" s="6">
        <f aca="true" t="shared" si="15" ref="L11:L30">V11*AL11+Y11*AM11+AB11*AN11</f>
        <v>1</v>
      </c>
      <c r="M11" s="6">
        <f aca="true" t="shared" si="16" ref="M11:M30">W11*AL11+Z11*AM11+AC11*AN11</f>
        <v>0</v>
      </c>
      <c r="N11" s="6">
        <f aca="true" t="shared" si="17" ref="N11:N30">X11*AL11+AA11*AM11+AD11*AN11</f>
        <v>0</v>
      </c>
      <c r="O11" s="17" t="s">
        <v>29</v>
      </c>
      <c r="Q11" s="4">
        <f t="shared" si="2"/>
        <v>-1.4137166700000001</v>
      </c>
      <c r="R11" s="4">
        <f t="shared" si="3"/>
        <v>-81</v>
      </c>
      <c r="S11">
        <v>0</v>
      </c>
      <c r="T11">
        <v>-45</v>
      </c>
      <c r="U11">
        <v>0</v>
      </c>
      <c r="V11">
        <v>0</v>
      </c>
      <c r="W11">
        <v>0</v>
      </c>
      <c r="X11">
        <v>-1</v>
      </c>
      <c r="Y11">
        <v>0</v>
      </c>
      <c r="Z11">
        <v>-1</v>
      </c>
      <c r="AA11">
        <v>0</v>
      </c>
      <c r="AB11">
        <v>1</v>
      </c>
      <c r="AC11">
        <v>0</v>
      </c>
      <c r="AD11">
        <v>0</v>
      </c>
      <c r="AF11" s="4">
        <f t="shared" si="4"/>
        <v>-0.15643448885873698</v>
      </c>
      <c r="AG11" s="4">
        <f t="shared" si="5"/>
        <v>0.9876883368226567</v>
      </c>
      <c r="AH11" s="4">
        <v>0</v>
      </c>
      <c r="AI11" s="4">
        <f t="shared" si="6"/>
        <v>-0.9876883368226567</v>
      </c>
      <c r="AJ11" s="4">
        <f t="shared" si="7"/>
        <v>-0.15643448885873698</v>
      </c>
      <c r="AK11" s="4">
        <v>0</v>
      </c>
      <c r="AL11" s="4">
        <v>0</v>
      </c>
      <c r="AM11" s="4">
        <v>0</v>
      </c>
      <c r="AN11" s="4">
        <v>1</v>
      </c>
    </row>
    <row r="12" spans="1:40" ht="12.75">
      <c r="A12" s="15">
        <v>1</v>
      </c>
      <c r="B12" s="5">
        <v>16</v>
      </c>
      <c r="C12" s="6">
        <f t="shared" si="0"/>
        <v>21.99467191380206</v>
      </c>
      <c r="D12" s="6">
        <f t="shared" si="1"/>
        <v>-30.2730694511787</v>
      </c>
      <c r="E12" s="6">
        <f t="shared" si="8"/>
        <v>0</v>
      </c>
      <c r="F12" s="6">
        <f t="shared" si="9"/>
        <v>0.30901701476171617</v>
      </c>
      <c r="G12" s="6">
        <f t="shared" si="10"/>
        <v>-0.9510565096710906</v>
      </c>
      <c r="H12" s="6">
        <f t="shared" si="11"/>
        <v>0</v>
      </c>
      <c r="I12" s="6">
        <f t="shared" si="12"/>
        <v>0.9510565096710906</v>
      </c>
      <c r="J12" s="6">
        <f t="shared" si="13"/>
        <v>0.30901701476171617</v>
      </c>
      <c r="K12" s="6">
        <f t="shared" si="14"/>
        <v>0</v>
      </c>
      <c r="L12" s="6">
        <f t="shared" si="15"/>
        <v>0</v>
      </c>
      <c r="M12" s="6">
        <f t="shared" si="16"/>
        <v>0</v>
      </c>
      <c r="N12" s="6">
        <f t="shared" si="17"/>
        <v>-1</v>
      </c>
      <c r="O12" s="17" t="s">
        <v>29</v>
      </c>
      <c r="Q12" s="4">
        <f t="shared" si="2"/>
        <v>-1.25663704</v>
      </c>
      <c r="R12" s="4">
        <f t="shared" si="3"/>
        <v>-72</v>
      </c>
      <c r="S12">
        <v>0</v>
      </c>
      <c r="T12">
        <v>-40</v>
      </c>
      <c r="U12">
        <v>0</v>
      </c>
      <c r="V12">
        <v>-1</v>
      </c>
      <c r="W12">
        <v>0</v>
      </c>
      <c r="X12">
        <v>0</v>
      </c>
      <c r="Y12">
        <v>0</v>
      </c>
      <c r="Z12">
        <v>-1</v>
      </c>
      <c r="AA12">
        <v>0</v>
      </c>
      <c r="AB12">
        <v>0</v>
      </c>
      <c r="AC12">
        <v>0</v>
      </c>
      <c r="AD12">
        <v>-1</v>
      </c>
      <c r="AF12" s="4">
        <f t="shared" si="4"/>
        <v>-0.30901701476171617</v>
      </c>
      <c r="AG12" s="4">
        <f t="shared" si="5"/>
        <v>0.9510565096710906</v>
      </c>
      <c r="AH12" s="4">
        <v>0</v>
      </c>
      <c r="AI12" s="4">
        <f t="shared" si="6"/>
        <v>-0.9510565096710906</v>
      </c>
      <c r="AJ12" s="4">
        <f t="shared" si="7"/>
        <v>-0.30901701476171617</v>
      </c>
      <c r="AK12" s="4">
        <v>0</v>
      </c>
      <c r="AL12" s="4">
        <v>0</v>
      </c>
      <c r="AM12" s="4">
        <v>0</v>
      </c>
      <c r="AN12" s="4">
        <v>1</v>
      </c>
    </row>
    <row r="13" spans="1:40" ht="12.75">
      <c r="A13" s="15">
        <v>1</v>
      </c>
      <c r="B13" s="5">
        <v>16</v>
      </c>
      <c r="C13" s="6">
        <f t="shared" si="0"/>
        <v>17.380021952825903</v>
      </c>
      <c r="D13" s="6">
        <f t="shared" si="1"/>
        <v>-28.36161874308998</v>
      </c>
      <c r="E13" s="6">
        <f t="shared" si="8"/>
        <v>0</v>
      </c>
      <c r="F13" s="6">
        <f t="shared" si="9"/>
        <v>0</v>
      </c>
      <c r="G13" s="6">
        <f t="shared" si="10"/>
        <v>-0.8910065156731278</v>
      </c>
      <c r="H13" s="6">
        <f t="shared" si="11"/>
        <v>0.45399051645164606</v>
      </c>
      <c r="I13" s="6">
        <f t="shared" si="12"/>
        <v>0</v>
      </c>
      <c r="J13" s="6">
        <f t="shared" si="13"/>
        <v>0.45399051645164606</v>
      </c>
      <c r="K13" s="6">
        <f t="shared" si="14"/>
        <v>0.8910065156731278</v>
      </c>
      <c r="L13" s="6">
        <f t="shared" si="15"/>
        <v>1</v>
      </c>
      <c r="M13" s="6">
        <f t="shared" si="16"/>
        <v>0</v>
      </c>
      <c r="N13" s="6">
        <f t="shared" si="17"/>
        <v>0</v>
      </c>
      <c r="O13" s="17" t="s">
        <v>29</v>
      </c>
      <c r="Q13" s="4">
        <f t="shared" si="2"/>
        <v>-1.09955741</v>
      </c>
      <c r="R13" s="4">
        <f t="shared" si="3"/>
        <v>-63.00000000000001</v>
      </c>
      <c r="S13">
        <v>0</v>
      </c>
      <c r="T13">
        <v>-35</v>
      </c>
      <c r="U13">
        <v>0</v>
      </c>
      <c r="V13">
        <v>0</v>
      </c>
      <c r="W13">
        <v>0</v>
      </c>
      <c r="X13">
        <v>-1</v>
      </c>
      <c r="Y13">
        <v>0</v>
      </c>
      <c r="Z13">
        <v>-1</v>
      </c>
      <c r="AA13">
        <v>0</v>
      </c>
      <c r="AB13">
        <v>1</v>
      </c>
      <c r="AC13">
        <v>0</v>
      </c>
      <c r="AD13">
        <v>0</v>
      </c>
      <c r="AF13" s="4">
        <f t="shared" si="4"/>
        <v>-0.45399051645164606</v>
      </c>
      <c r="AG13" s="4">
        <f t="shared" si="5"/>
        <v>0.8910065156731278</v>
      </c>
      <c r="AH13" s="4">
        <v>0</v>
      </c>
      <c r="AI13" s="4">
        <f t="shared" si="6"/>
        <v>-0.8910065156731278</v>
      </c>
      <c r="AJ13" s="4">
        <f t="shared" si="7"/>
        <v>-0.45399051645164606</v>
      </c>
      <c r="AK13" s="4">
        <v>0</v>
      </c>
      <c r="AL13" s="4">
        <v>0</v>
      </c>
      <c r="AM13" s="4">
        <v>0</v>
      </c>
      <c r="AN13" s="4">
        <v>1</v>
      </c>
    </row>
    <row r="14" spans="1:40" ht="12.75">
      <c r="A14" s="15">
        <v>1</v>
      </c>
      <c r="B14" s="5">
        <v>16</v>
      </c>
      <c r="C14" s="6">
        <f t="shared" si="0"/>
        <v>13.121202752419613</v>
      </c>
      <c r="D14" s="6">
        <f t="shared" si="1"/>
        <v>-25.751810878506664</v>
      </c>
      <c r="E14" s="6">
        <f t="shared" si="8"/>
        <v>0</v>
      </c>
      <c r="F14" s="6">
        <f t="shared" si="9"/>
        <v>0.5877852652989891</v>
      </c>
      <c r="G14" s="6">
        <f t="shared" si="10"/>
        <v>-0.8090169849251603</v>
      </c>
      <c r="H14" s="6">
        <f t="shared" si="11"/>
        <v>0</v>
      </c>
      <c r="I14" s="6">
        <f t="shared" si="12"/>
        <v>0.8090169849251603</v>
      </c>
      <c r="J14" s="6">
        <f t="shared" si="13"/>
        <v>0.5877852652989891</v>
      </c>
      <c r="K14" s="6">
        <f t="shared" si="14"/>
        <v>0</v>
      </c>
      <c r="L14" s="6">
        <f t="shared" si="15"/>
        <v>0</v>
      </c>
      <c r="M14" s="6">
        <f t="shared" si="16"/>
        <v>0</v>
      </c>
      <c r="N14" s="6">
        <f t="shared" si="17"/>
        <v>-1</v>
      </c>
      <c r="O14" s="17" t="s">
        <v>29</v>
      </c>
      <c r="Q14" s="4">
        <f t="shared" si="2"/>
        <v>-0.9424777799999999</v>
      </c>
      <c r="R14" s="4">
        <f t="shared" si="3"/>
        <v>-54</v>
      </c>
      <c r="S14">
        <v>0</v>
      </c>
      <c r="T14">
        <v>-30</v>
      </c>
      <c r="U14">
        <v>0</v>
      </c>
      <c r="V14">
        <v>-1</v>
      </c>
      <c r="W14">
        <v>0</v>
      </c>
      <c r="X14">
        <v>0</v>
      </c>
      <c r="Y14">
        <v>0</v>
      </c>
      <c r="Z14">
        <v>-1</v>
      </c>
      <c r="AA14">
        <v>0</v>
      </c>
      <c r="AB14">
        <v>0</v>
      </c>
      <c r="AC14">
        <v>0</v>
      </c>
      <c r="AD14">
        <v>-1</v>
      </c>
      <c r="AF14" s="4">
        <f t="shared" si="4"/>
        <v>-0.5877852652989891</v>
      </c>
      <c r="AG14" s="4">
        <f t="shared" si="5"/>
        <v>0.8090169849251603</v>
      </c>
      <c r="AH14" s="4">
        <v>0</v>
      </c>
      <c r="AI14" s="4">
        <f t="shared" si="6"/>
        <v>-0.8090169849251603</v>
      </c>
      <c r="AJ14" s="4">
        <f t="shared" si="7"/>
        <v>-0.5877852652989891</v>
      </c>
      <c r="AK14" s="4">
        <v>0</v>
      </c>
      <c r="AL14" s="4">
        <v>0</v>
      </c>
      <c r="AM14" s="4">
        <v>0</v>
      </c>
      <c r="AN14" s="4">
        <v>1</v>
      </c>
    </row>
    <row r="15" spans="1:40" ht="12.75">
      <c r="A15" s="15">
        <v>1</v>
      </c>
      <c r="B15" s="5">
        <v>16</v>
      </c>
      <c r="C15" s="6">
        <f t="shared" si="0"/>
        <v>9.323080571937496</v>
      </c>
      <c r="D15" s="6">
        <f t="shared" si="1"/>
        <v>-22.50790798632264</v>
      </c>
      <c r="E15" s="6">
        <f t="shared" si="8"/>
        <v>0</v>
      </c>
      <c r="F15" s="6">
        <f t="shared" si="9"/>
        <v>0</v>
      </c>
      <c r="G15" s="6">
        <f t="shared" si="10"/>
        <v>-0.707106771713121</v>
      </c>
      <c r="H15" s="6">
        <f t="shared" si="11"/>
        <v>0.707106790659974</v>
      </c>
      <c r="I15" s="6">
        <f t="shared" si="12"/>
        <v>0</v>
      </c>
      <c r="J15" s="6">
        <f t="shared" si="13"/>
        <v>0.707106790659974</v>
      </c>
      <c r="K15" s="6">
        <f t="shared" si="14"/>
        <v>0.707106771713121</v>
      </c>
      <c r="L15" s="6">
        <f t="shared" si="15"/>
        <v>1</v>
      </c>
      <c r="M15" s="6">
        <f t="shared" si="16"/>
        <v>0</v>
      </c>
      <c r="N15" s="6">
        <f t="shared" si="17"/>
        <v>0</v>
      </c>
      <c r="O15" s="17" t="s">
        <v>29</v>
      </c>
      <c r="Q15" s="4">
        <f t="shared" si="2"/>
        <v>-0.78539815</v>
      </c>
      <c r="R15" s="4">
        <f t="shared" si="3"/>
        <v>-45</v>
      </c>
      <c r="S15">
        <v>0</v>
      </c>
      <c r="T15">
        <v>-25</v>
      </c>
      <c r="U15">
        <v>0</v>
      </c>
      <c r="V15">
        <v>0</v>
      </c>
      <c r="W15">
        <v>0</v>
      </c>
      <c r="X15">
        <v>-1</v>
      </c>
      <c r="Y15">
        <v>0</v>
      </c>
      <c r="Z15">
        <v>-1</v>
      </c>
      <c r="AA15">
        <v>0</v>
      </c>
      <c r="AB15">
        <v>1</v>
      </c>
      <c r="AC15">
        <v>0</v>
      </c>
      <c r="AD15">
        <v>0</v>
      </c>
      <c r="AF15" s="4">
        <f t="shared" si="4"/>
        <v>-0.707106790659974</v>
      </c>
      <c r="AG15" s="4">
        <f t="shared" si="5"/>
        <v>0.707106771713121</v>
      </c>
      <c r="AH15" s="4">
        <v>0</v>
      </c>
      <c r="AI15" s="4">
        <f t="shared" si="6"/>
        <v>-0.707106771713121</v>
      </c>
      <c r="AJ15" s="4">
        <f t="shared" si="7"/>
        <v>-0.707106790659974</v>
      </c>
      <c r="AK15" s="4">
        <v>0</v>
      </c>
      <c r="AL15" s="4">
        <v>0</v>
      </c>
      <c r="AM15" s="4">
        <v>0</v>
      </c>
      <c r="AN15" s="4">
        <v>1</v>
      </c>
    </row>
    <row r="16" spans="1:40" ht="12.75">
      <c r="A16" s="15">
        <v>1</v>
      </c>
      <c r="B16" s="5">
        <v>16</v>
      </c>
      <c r="C16" s="6">
        <f t="shared" si="0"/>
        <v>6.079177781523759</v>
      </c>
      <c r="D16" s="6">
        <f t="shared" si="1"/>
        <v>-18.709785718920475</v>
      </c>
      <c r="E16" s="6">
        <f t="shared" si="8"/>
        <v>0</v>
      </c>
      <c r="F16" s="6">
        <f t="shared" si="9"/>
        <v>0.8090170006748054</v>
      </c>
      <c r="G16" s="6">
        <f t="shared" si="10"/>
        <v>-0.5877852436214624</v>
      </c>
      <c r="H16" s="6">
        <f t="shared" si="11"/>
        <v>0</v>
      </c>
      <c r="I16" s="6">
        <f t="shared" si="12"/>
        <v>0.5877852436214624</v>
      </c>
      <c r="J16" s="6">
        <f t="shared" si="13"/>
        <v>0.8090170006748054</v>
      </c>
      <c r="K16" s="6">
        <f t="shared" si="14"/>
        <v>0</v>
      </c>
      <c r="L16" s="6">
        <f t="shared" si="15"/>
        <v>0</v>
      </c>
      <c r="M16" s="6">
        <f t="shared" si="16"/>
        <v>0</v>
      </c>
      <c r="N16" s="6">
        <f t="shared" si="17"/>
        <v>-1</v>
      </c>
      <c r="O16" s="17" t="s">
        <v>29</v>
      </c>
      <c r="Q16" s="4">
        <f t="shared" si="2"/>
        <v>-0.62831852</v>
      </c>
      <c r="R16" s="4">
        <f t="shared" si="3"/>
        <v>-36</v>
      </c>
      <c r="S16">
        <v>0</v>
      </c>
      <c r="T16">
        <v>-20</v>
      </c>
      <c r="U16">
        <v>0</v>
      </c>
      <c r="V16">
        <v>-1</v>
      </c>
      <c r="W16">
        <v>0</v>
      </c>
      <c r="X16">
        <v>0</v>
      </c>
      <c r="Y16">
        <v>0</v>
      </c>
      <c r="Z16">
        <v>-1</v>
      </c>
      <c r="AA16">
        <v>0</v>
      </c>
      <c r="AB16">
        <v>0</v>
      </c>
      <c r="AC16">
        <v>0</v>
      </c>
      <c r="AD16">
        <v>-1</v>
      </c>
      <c r="AF16" s="4">
        <f t="shared" si="4"/>
        <v>-0.8090170006748054</v>
      </c>
      <c r="AG16" s="4">
        <f t="shared" si="5"/>
        <v>0.5877852436214624</v>
      </c>
      <c r="AH16" s="4">
        <v>0</v>
      </c>
      <c r="AI16" s="4">
        <f t="shared" si="6"/>
        <v>-0.5877852436214624</v>
      </c>
      <c r="AJ16" s="4">
        <f t="shared" si="7"/>
        <v>-0.8090170006748054</v>
      </c>
      <c r="AK16" s="4">
        <v>0</v>
      </c>
      <c r="AL16" s="4">
        <v>0</v>
      </c>
      <c r="AM16" s="4">
        <v>0</v>
      </c>
      <c r="AN16" s="4">
        <v>1</v>
      </c>
    </row>
    <row r="17" spans="1:40" ht="12.75">
      <c r="A17" s="15">
        <v>1</v>
      </c>
      <c r="B17" s="5">
        <v>16</v>
      </c>
      <c r="C17" s="6">
        <f t="shared" si="0"/>
        <v>3.4693700310550657</v>
      </c>
      <c r="D17" s="6">
        <f t="shared" si="1"/>
        <v>-14.45096644858466</v>
      </c>
      <c r="E17" s="6">
        <f t="shared" si="8"/>
        <v>0</v>
      </c>
      <c r="F17" s="6">
        <f t="shared" si="9"/>
        <v>0</v>
      </c>
      <c r="G17" s="6">
        <f t="shared" si="10"/>
        <v>-0.45399049257721846</v>
      </c>
      <c r="H17" s="6">
        <f t="shared" si="11"/>
        <v>0.8910065278377564</v>
      </c>
      <c r="I17" s="6">
        <f t="shared" si="12"/>
        <v>0</v>
      </c>
      <c r="J17" s="6">
        <f t="shared" si="13"/>
        <v>0.8910065278377564</v>
      </c>
      <c r="K17" s="6">
        <f t="shared" si="14"/>
        <v>0.45399049257721846</v>
      </c>
      <c r="L17" s="6">
        <f t="shared" si="15"/>
        <v>1</v>
      </c>
      <c r="M17" s="6">
        <f t="shared" si="16"/>
        <v>0</v>
      </c>
      <c r="N17" s="6">
        <f t="shared" si="17"/>
        <v>0</v>
      </c>
      <c r="O17" s="17" t="s">
        <v>29</v>
      </c>
      <c r="Q17" s="4">
        <f t="shared" si="2"/>
        <v>-0.47123888999999997</v>
      </c>
      <c r="R17" s="4">
        <f>Q17/2/3.1415926*360</f>
        <v>-27</v>
      </c>
      <c r="S17">
        <v>0</v>
      </c>
      <c r="T17">
        <v>-15</v>
      </c>
      <c r="U17">
        <v>0</v>
      </c>
      <c r="V17">
        <v>0</v>
      </c>
      <c r="W17">
        <v>0</v>
      </c>
      <c r="X17">
        <v>-1</v>
      </c>
      <c r="Y17">
        <v>0</v>
      </c>
      <c r="Z17">
        <v>-1</v>
      </c>
      <c r="AA17">
        <v>0</v>
      </c>
      <c r="AB17">
        <v>1</v>
      </c>
      <c r="AC17">
        <v>0</v>
      </c>
      <c r="AD17">
        <v>0</v>
      </c>
      <c r="AF17" s="4">
        <f>-COS($Q17)</f>
        <v>-0.8910065278377564</v>
      </c>
      <c r="AG17" s="4">
        <f>-SIN($Q17)</f>
        <v>0.45399049257721846</v>
      </c>
      <c r="AH17" s="4">
        <v>0</v>
      </c>
      <c r="AI17" s="4">
        <f>SIN($Q17)</f>
        <v>-0.45399049257721846</v>
      </c>
      <c r="AJ17" s="4">
        <f>-COS($Q17)</f>
        <v>-0.8910065278377564</v>
      </c>
      <c r="AK17" s="4">
        <v>0</v>
      </c>
      <c r="AL17" s="4">
        <v>0</v>
      </c>
      <c r="AM17" s="4">
        <v>0</v>
      </c>
      <c r="AN17" s="4">
        <v>1</v>
      </c>
    </row>
    <row r="18" spans="1:40" ht="12.75">
      <c r="A18" s="15">
        <v>1</v>
      </c>
      <c r="B18" s="5">
        <v>16</v>
      </c>
      <c r="C18" s="6">
        <f t="shared" si="0"/>
        <v>1.5579194466154145</v>
      </c>
      <c r="D18" s="6">
        <f t="shared" si="1"/>
        <v>-9.836316436391378</v>
      </c>
      <c r="E18" s="6">
        <f t="shared" si="8"/>
        <v>0</v>
      </c>
      <c r="F18" s="6">
        <f t="shared" si="9"/>
        <v>0.9510565179511692</v>
      </c>
      <c r="G18" s="6">
        <f t="shared" si="10"/>
        <v>-0.3090169892782552</v>
      </c>
      <c r="H18" s="6">
        <f t="shared" si="11"/>
        <v>0</v>
      </c>
      <c r="I18" s="6">
        <f t="shared" si="12"/>
        <v>0.3090169892782552</v>
      </c>
      <c r="J18" s="6">
        <f t="shared" si="13"/>
        <v>0.9510565179511692</v>
      </c>
      <c r="K18" s="6">
        <f t="shared" si="14"/>
        <v>0</v>
      </c>
      <c r="L18" s="6">
        <f t="shared" si="15"/>
        <v>0</v>
      </c>
      <c r="M18" s="6">
        <f t="shared" si="16"/>
        <v>0</v>
      </c>
      <c r="N18" s="6">
        <f t="shared" si="17"/>
        <v>-1</v>
      </c>
      <c r="O18" s="17" t="s">
        <v>29</v>
      </c>
      <c r="Q18" s="4">
        <f t="shared" si="2"/>
        <v>-0.31415926</v>
      </c>
      <c r="R18" s="4">
        <f t="shared" si="3"/>
        <v>-18</v>
      </c>
      <c r="S18">
        <v>0</v>
      </c>
      <c r="T18">
        <v>-10</v>
      </c>
      <c r="U18">
        <v>0</v>
      </c>
      <c r="V18">
        <v>-1</v>
      </c>
      <c r="W18">
        <v>0</v>
      </c>
      <c r="X18">
        <v>0</v>
      </c>
      <c r="Y18">
        <v>0</v>
      </c>
      <c r="Z18">
        <v>-1</v>
      </c>
      <c r="AA18">
        <v>0</v>
      </c>
      <c r="AB18">
        <v>0</v>
      </c>
      <c r="AC18">
        <v>0</v>
      </c>
      <c r="AD18">
        <v>-1</v>
      </c>
      <c r="AF18" s="4">
        <f t="shared" si="4"/>
        <v>-0.9510565179511692</v>
      </c>
      <c r="AG18" s="4">
        <f t="shared" si="5"/>
        <v>0.3090169892782552</v>
      </c>
      <c r="AH18" s="4">
        <v>0</v>
      </c>
      <c r="AI18" s="4">
        <f t="shared" si="6"/>
        <v>-0.3090169892782552</v>
      </c>
      <c r="AJ18" s="4">
        <f t="shared" si="7"/>
        <v>-0.9510565179511692</v>
      </c>
      <c r="AK18" s="4">
        <v>0</v>
      </c>
      <c r="AL18" s="4">
        <v>0</v>
      </c>
      <c r="AM18" s="4">
        <v>0</v>
      </c>
      <c r="AN18" s="4">
        <v>1</v>
      </c>
    </row>
    <row r="19" spans="1:40" ht="12.75">
      <c r="A19" s="15">
        <v>1</v>
      </c>
      <c r="B19" s="5">
        <v>16</v>
      </c>
      <c r="C19" s="6">
        <f t="shared" si="0"/>
        <v>0.3918922837320711</v>
      </c>
      <c r="D19" s="6">
        <f t="shared" si="1"/>
        <v>-4.9794636769175655</v>
      </c>
      <c r="E19" s="6">
        <f t="shared" si="8"/>
        <v>0</v>
      </c>
      <c r="F19" s="6">
        <f t="shared" si="9"/>
        <v>0</v>
      </c>
      <c r="G19" s="6">
        <f t="shared" si="10"/>
        <v>-0.15643446239373016</v>
      </c>
      <c r="H19" s="6">
        <f t="shared" si="11"/>
        <v>0.9876883410143023</v>
      </c>
      <c r="I19" s="6">
        <f t="shared" si="12"/>
        <v>0</v>
      </c>
      <c r="J19" s="6">
        <f t="shared" si="13"/>
        <v>0.9876883410143023</v>
      </c>
      <c r="K19" s="6">
        <f t="shared" si="14"/>
        <v>0.15643446239373016</v>
      </c>
      <c r="L19" s="6">
        <f t="shared" si="15"/>
        <v>1</v>
      </c>
      <c r="M19" s="6">
        <f t="shared" si="16"/>
        <v>0</v>
      </c>
      <c r="N19" s="6">
        <f t="shared" si="17"/>
        <v>0</v>
      </c>
      <c r="O19" s="17" t="s">
        <v>29</v>
      </c>
      <c r="Q19" s="4">
        <f t="shared" si="2"/>
        <v>-0.15707963</v>
      </c>
      <c r="R19" s="4">
        <f t="shared" si="3"/>
        <v>-9</v>
      </c>
      <c r="S19">
        <v>0</v>
      </c>
      <c r="T19">
        <v>-5</v>
      </c>
      <c r="U19">
        <v>0</v>
      </c>
      <c r="V19">
        <v>0</v>
      </c>
      <c r="W19">
        <v>0</v>
      </c>
      <c r="X19">
        <v>-1</v>
      </c>
      <c r="Y19">
        <v>0</v>
      </c>
      <c r="Z19">
        <v>-1</v>
      </c>
      <c r="AA19">
        <v>0</v>
      </c>
      <c r="AB19">
        <v>1</v>
      </c>
      <c r="AC19">
        <v>0</v>
      </c>
      <c r="AD19">
        <v>0</v>
      </c>
      <c r="AF19" s="4">
        <f t="shared" si="4"/>
        <v>-0.9876883410143023</v>
      </c>
      <c r="AG19" s="4">
        <f t="shared" si="5"/>
        <v>0.15643446239373016</v>
      </c>
      <c r="AH19" s="4">
        <v>0</v>
      </c>
      <c r="AI19" s="4">
        <f t="shared" si="6"/>
        <v>-0.15643446239373016</v>
      </c>
      <c r="AJ19" s="4">
        <f t="shared" si="7"/>
        <v>-0.9876883410143023</v>
      </c>
      <c r="AK19" s="4">
        <v>0</v>
      </c>
      <c r="AL19" s="4">
        <v>0</v>
      </c>
      <c r="AM19" s="4">
        <v>0</v>
      </c>
      <c r="AN19" s="4">
        <v>1</v>
      </c>
    </row>
    <row r="20" spans="1:40" ht="12.75">
      <c r="A20" s="15">
        <v>1</v>
      </c>
      <c r="B20" s="5">
        <v>16</v>
      </c>
      <c r="C20" s="6">
        <f t="shared" si="0"/>
        <v>0</v>
      </c>
      <c r="D20" s="6">
        <f t="shared" si="1"/>
        <v>0</v>
      </c>
      <c r="E20" s="6">
        <f t="shared" si="8"/>
        <v>0</v>
      </c>
      <c r="F20" s="6">
        <f t="shared" si="9"/>
        <v>1</v>
      </c>
      <c r="G20" s="6">
        <f t="shared" si="10"/>
        <v>0</v>
      </c>
      <c r="H20" s="6">
        <f t="shared" si="11"/>
        <v>0</v>
      </c>
      <c r="I20" s="6">
        <f t="shared" si="12"/>
        <v>0</v>
      </c>
      <c r="J20" s="6">
        <f t="shared" si="13"/>
        <v>1</v>
      </c>
      <c r="K20" s="6">
        <f t="shared" si="14"/>
        <v>0</v>
      </c>
      <c r="L20" s="6">
        <f t="shared" si="15"/>
        <v>0</v>
      </c>
      <c r="M20" s="6">
        <f t="shared" si="16"/>
        <v>0</v>
      </c>
      <c r="N20" s="6">
        <f t="shared" si="17"/>
        <v>-1</v>
      </c>
      <c r="O20" s="17" t="s">
        <v>29</v>
      </c>
      <c r="Q20" s="4">
        <f t="shared" si="2"/>
        <v>0</v>
      </c>
      <c r="R20" s="4">
        <f t="shared" si="3"/>
        <v>0</v>
      </c>
      <c r="S20">
        <v>0</v>
      </c>
      <c r="T20">
        <v>0</v>
      </c>
      <c r="U20">
        <v>0</v>
      </c>
      <c r="V20">
        <v>-1</v>
      </c>
      <c r="W20">
        <v>0</v>
      </c>
      <c r="X20">
        <v>0</v>
      </c>
      <c r="Y20">
        <v>0</v>
      </c>
      <c r="Z20">
        <v>-1</v>
      </c>
      <c r="AA20">
        <v>0</v>
      </c>
      <c r="AB20">
        <v>0</v>
      </c>
      <c r="AC20">
        <v>0</v>
      </c>
      <c r="AD20">
        <v>-1</v>
      </c>
      <c r="AF20" s="4">
        <f t="shared" si="4"/>
        <v>-1</v>
      </c>
      <c r="AG20" s="4">
        <f t="shared" si="5"/>
        <v>0</v>
      </c>
      <c r="AH20" s="4">
        <v>0</v>
      </c>
      <c r="AI20" s="4">
        <f t="shared" si="6"/>
        <v>0</v>
      </c>
      <c r="AJ20" s="4">
        <f t="shared" si="7"/>
        <v>-1</v>
      </c>
      <c r="AK20" s="4">
        <v>0</v>
      </c>
      <c r="AL20" s="4">
        <v>0</v>
      </c>
      <c r="AM20" s="4">
        <v>0</v>
      </c>
      <c r="AN20" s="4">
        <v>1</v>
      </c>
    </row>
    <row r="21" spans="1:40" ht="12.75">
      <c r="A21" s="15">
        <v>1</v>
      </c>
      <c r="B21" s="5">
        <v>16</v>
      </c>
      <c r="C21" s="6">
        <f t="shared" si="0"/>
        <v>0.3918922837320711</v>
      </c>
      <c r="D21" s="6">
        <f t="shared" si="1"/>
        <v>4.9794636769175655</v>
      </c>
      <c r="E21" s="6">
        <f t="shared" si="8"/>
        <v>0</v>
      </c>
      <c r="F21" s="6">
        <f t="shared" si="9"/>
        <v>0</v>
      </c>
      <c r="G21" s="6">
        <f t="shared" si="10"/>
        <v>0.15643446239373016</v>
      </c>
      <c r="H21" s="6">
        <f t="shared" si="11"/>
        <v>0.9876883410143023</v>
      </c>
      <c r="I21" s="6">
        <f t="shared" si="12"/>
        <v>0</v>
      </c>
      <c r="J21" s="6">
        <f t="shared" si="13"/>
        <v>0.9876883410143023</v>
      </c>
      <c r="K21" s="6">
        <f t="shared" si="14"/>
        <v>-0.15643446239373016</v>
      </c>
      <c r="L21" s="6">
        <f t="shared" si="15"/>
        <v>1</v>
      </c>
      <c r="M21" s="6">
        <f t="shared" si="16"/>
        <v>0</v>
      </c>
      <c r="N21" s="6">
        <f t="shared" si="17"/>
        <v>0</v>
      </c>
      <c r="O21" s="17" t="s">
        <v>29</v>
      </c>
      <c r="Q21" s="4">
        <f t="shared" si="2"/>
        <v>0.15707963</v>
      </c>
      <c r="R21" s="4">
        <f t="shared" si="3"/>
        <v>9</v>
      </c>
      <c r="S21">
        <v>0</v>
      </c>
      <c r="T21">
        <v>5</v>
      </c>
      <c r="U21">
        <v>0</v>
      </c>
      <c r="V21">
        <v>0</v>
      </c>
      <c r="W21">
        <v>0</v>
      </c>
      <c r="X21">
        <v>-1</v>
      </c>
      <c r="Y21">
        <v>0</v>
      </c>
      <c r="Z21">
        <v>-1</v>
      </c>
      <c r="AA21">
        <v>0</v>
      </c>
      <c r="AB21">
        <v>1</v>
      </c>
      <c r="AC21">
        <v>0</v>
      </c>
      <c r="AD21">
        <v>0</v>
      </c>
      <c r="AF21" s="4">
        <f t="shared" si="4"/>
        <v>-0.9876883410143023</v>
      </c>
      <c r="AG21" s="4">
        <f t="shared" si="5"/>
        <v>-0.15643446239373016</v>
      </c>
      <c r="AH21" s="4">
        <v>0</v>
      </c>
      <c r="AI21" s="4">
        <f t="shared" si="6"/>
        <v>0.15643446239373016</v>
      </c>
      <c r="AJ21" s="4">
        <f t="shared" si="7"/>
        <v>-0.9876883410143023</v>
      </c>
      <c r="AK21" s="4">
        <v>0</v>
      </c>
      <c r="AL21" s="4">
        <v>0</v>
      </c>
      <c r="AM21" s="4">
        <v>0</v>
      </c>
      <c r="AN21" s="4">
        <v>1</v>
      </c>
    </row>
    <row r="22" spans="1:40" ht="12.75">
      <c r="A22" s="15">
        <v>1</v>
      </c>
      <c r="B22" s="5">
        <v>16</v>
      </c>
      <c r="C22" s="6">
        <f t="shared" si="0"/>
        <v>1.5579194466154145</v>
      </c>
      <c r="D22" s="6">
        <f t="shared" si="1"/>
        <v>9.836316436391378</v>
      </c>
      <c r="E22" s="6">
        <f t="shared" si="8"/>
        <v>0</v>
      </c>
      <c r="F22" s="6">
        <f t="shared" si="9"/>
        <v>0.9510565179511692</v>
      </c>
      <c r="G22" s="6">
        <f t="shared" si="10"/>
        <v>0.3090169892782552</v>
      </c>
      <c r="H22" s="6">
        <f t="shared" si="11"/>
        <v>0</v>
      </c>
      <c r="I22" s="6">
        <f t="shared" si="12"/>
        <v>-0.3090169892782552</v>
      </c>
      <c r="J22" s="6">
        <f t="shared" si="13"/>
        <v>0.9510565179511692</v>
      </c>
      <c r="K22" s="6">
        <f t="shared" si="14"/>
        <v>0</v>
      </c>
      <c r="L22" s="6">
        <f t="shared" si="15"/>
        <v>0</v>
      </c>
      <c r="M22" s="6">
        <f t="shared" si="16"/>
        <v>0</v>
      </c>
      <c r="N22" s="6">
        <f t="shared" si="17"/>
        <v>-1</v>
      </c>
      <c r="O22" s="17" t="s">
        <v>29</v>
      </c>
      <c r="Q22" s="4">
        <f t="shared" si="2"/>
        <v>0.31415926</v>
      </c>
      <c r="R22" s="4">
        <f t="shared" si="3"/>
        <v>18</v>
      </c>
      <c r="S22">
        <v>0</v>
      </c>
      <c r="T22">
        <v>10</v>
      </c>
      <c r="U22">
        <v>0</v>
      </c>
      <c r="V22">
        <v>-1</v>
      </c>
      <c r="W22">
        <v>0</v>
      </c>
      <c r="X22">
        <v>0</v>
      </c>
      <c r="Y22">
        <v>0</v>
      </c>
      <c r="Z22">
        <v>-1</v>
      </c>
      <c r="AA22">
        <v>0</v>
      </c>
      <c r="AB22">
        <v>0</v>
      </c>
      <c r="AC22">
        <v>0</v>
      </c>
      <c r="AD22">
        <v>-1</v>
      </c>
      <c r="AF22" s="4">
        <f t="shared" si="4"/>
        <v>-0.9510565179511692</v>
      </c>
      <c r="AG22" s="4">
        <f t="shared" si="5"/>
        <v>-0.3090169892782552</v>
      </c>
      <c r="AH22" s="4">
        <v>0</v>
      </c>
      <c r="AI22" s="4">
        <f t="shared" si="6"/>
        <v>0.3090169892782552</v>
      </c>
      <c r="AJ22" s="4">
        <f t="shared" si="7"/>
        <v>-0.9510565179511692</v>
      </c>
      <c r="AK22" s="4">
        <v>0</v>
      </c>
      <c r="AL22" s="4">
        <v>0</v>
      </c>
      <c r="AM22" s="4">
        <v>0</v>
      </c>
      <c r="AN22" s="4">
        <v>1</v>
      </c>
    </row>
    <row r="23" spans="1:40" ht="12.75">
      <c r="A23" s="15">
        <v>1</v>
      </c>
      <c r="B23" s="5">
        <v>16</v>
      </c>
      <c r="C23" s="6">
        <f t="shared" si="0"/>
        <v>3.4693700310550657</v>
      </c>
      <c r="D23" s="6">
        <f t="shared" si="1"/>
        <v>14.45096644858466</v>
      </c>
      <c r="E23" s="6">
        <f t="shared" si="8"/>
        <v>0</v>
      </c>
      <c r="F23" s="6">
        <f t="shared" si="9"/>
        <v>0</v>
      </c>
      <c r="G23" s="6">
        <f t="shared" si="10"/>
        <v>0.45399049257721846</v>
      </c>
      <c r="H23" s="6">
        <f t="shared" si="11"/>
        <v>0.8910065278377564</v>
      </c>
      <c r="I23" s="6">
        <f t="shared" si="12"/>
        <v>0</v>
      </c>
      <c r="J23" s="6">
        <f t="shared" si="13"/>
        <v>0.8910065278377564</v>
      </c>
      <c r="K23" s="6">
        <f t="shared" si="14"/>
        <v>-0.45399049257721846</v>
      </c>
      <c r="L23" s="6">
        <f t="shared" si="15"/>
        <v>1</v>
      </c>
      <c r="M23" s="6">
        <f t="shared" si="16"/>
        <v>0</v>
      </c>
      <c r="N23" s="6">
        <f t="shared" si="17"/>
        <v>0</v>
      </c>
      <c r="O23" s="17" t="s">
        <v>29</v>
      </c>
      <c r="Q23" s="4">
        <f t="shared" si="2"/>
        <v>0.47123888999999997</v>
      </c>
      <c r="R23" s="4">
        <f t="shared" si="3"/>
        <v>27</v>
      </c>
      <c r="S23">
        <v>0</v>
      </c>
      <c r="T23">
        <v>15</v>
      </c>
      <c r="U23">
        <v>0</v>
      </c>
      <c r="V23">
        <v>0</v>
      </c>
      <c r="W23">
        <v>0</v>
      </c>
      <c r="X23">
        <v>-1</v>
      </c>
      <c r="Y23">
        <v>0</v>
      </c>
      <c r="Z23">
        <v>-1</v>
      </c>
      <c r="AA23">
        <v>0</v>
      </c>
      <c r="AB23">
        <v>1</v>
      </c>
      <c r="AC23">
        <v>0</v>
      </c>
      <c r="AD23">
        <v>0</v>
      </c>
      <c r="AF23" s="4">
        <f t="shared" si="4"/>
        <v>-0.8910065278377564</v>
      </c>
      <c r="AG23" s="4">
        <f t="shared" si="5"/>
        <v>-0.45399049257721846</v>
      </c>
      <c r="AH23" s="4">
        <v>0</v>
      </c>
      <c r="AI23" s="4">
        <f t="shared" si="6"/>
        <v>0.45399049257721846</v>
      </c>
      <c r="AJ23" s="4">
        <f t="shared" si="7"/>
        <v>-0.8910065278377564</v>
      </c>
      <c r="AK23" s="4">
        <v>0</v>
      </c>
      <c r="AL23" s="4">
        <v>0</v>
      </c>
      <c r="AM23" s="4">
        <v>0</v>
      </c>
      <c r="AN23" s="4">
        <v>1</v>
      </c>
    </row>
    <row r="24" spans="1:40" ht="12.75">
      <c r="A24" s="15">
        <v>1</v>
      </c>
      <c r="B24" s="5">
        <v>16</v>
      </c>
      <c r="C24" s="6">
        <f t="shared" si="0"/>
        <v>6.079177781523759</v>
      </c>
      <c r="D24" s="6">
        <f t="shared" si="1"/>
        <v>18.709785718920475</v>
      </c>
      <c r="E24" s="6">
        <f t="shared" si="8"/>
        <v>0</v>
      </c>
      <c r="F24" s="6">
        <f t="shared" si="9"/>
        <v>0.8090170006748054</v>
      </c>
      <c r="G24" s="6">
        <f t="shared" si="10"/>
        <v>0.5877852436214624</v>
      </c>
      <c r="H24" s="6">
        <f t="shared" si="11"/>
        <v>0</v>
      </c>
      <c r="I24" s="6">
        <f t="shared" si="12"/>
        <v>-0.5877852436214624</v>
      </c>
      <c r="J24" s="6">
        <f t="shared" si="13"/>
        <v>0.8090170006748054</v>
      </c>
      <c r="K24" s="6">
        <f t="shared" si="14"/>
        <v>0</v>
      </c>
      <c r="L24" s="6">
        <f t="shared" si="15"/>
        <v>0</v>
      </c>
      <c r="M24" s="6">
        <f t="shared" si="16"/>
        <v>0</v>
      </c>
      <c r="N24" s="6">
        <f t="shared" si="17"/>
        <v>-1</v>
      </c>
      <c r="O24" s="17" t="s">
        <v>29</v>
      </c>
      <c r="Q24" s="4">
        <f t="shared" si="2"/>
        <v>0.62831852</v>
      </c>
      <c r="R24" s="4">
        <f t="shared" si="3"/>
        <v>36</v>
      </c>
      <c r="S24">
        <v>0</v>
      </c>
      <c r="T24">
        <v>20</v>
      </c>
      <c r="U24">
        <v>0</v>
      </c>
      <c r="V24">
        <v>-1</v>
      </c>
      <c r="W24">
        <v>0</v>
      </c>
      <c r="X24">
        <v>0</v>
      </c>
      <c r="Y24">
        <v>0</v>
      </c>
      <c r="Z24">
        <v>-1</v>
      </c>
      <c r="AA24">
        <v>0</v>
      </c>
      <c r="AB24">
        <v>0</v>
      </c>
      <c r="AC24">
        <v>0</v>
      </c>
      <c r="AD24">
        <v>-1</v>
      </c>
      <c r="AF24" s="4">
        <f t="shared" si="4"/>
        <v>-0.8090170006748054</v>
      </c>
      <c r="AG24" s="4">
        <f t="shared" si="5"/>
        <v>-0.5877852436214624</v>
      </c>
      <c r="AH24" s="4">
        <v>0</v>
      </c>
      <c r="AI24" s="4">
        <f t="shared" si="6"/>
        <v>0.5877852436214624</v>
      </c>
      <c r="AJ24" s="4">
        <f t="shared" si="7"/>
        <v>-0.8090170006748054</v>
      </c>
      <c r="AK24" s="4">
        <v>0</v>
      </c>
      <c r="AL24" s="4">
        <v>0</v>
      </c>
      <c r="AM24" s="4">
        <v>0</v>
      </c>
      <c r="AN24" s="4">
        <v>1</v>
      </c>
    </row>
    <row r="25" spans="1:40" ht="12.75">
      <c r="A25" s="15">
        <v>1</v>
      </c>
      <c r="B25" s="5">
        <v>16</v>
      </c>
      <c r="C25" s="6">
        <f t="shared" si="0"/>
        <v>9.323080571937496</v>
      </c>
      <c r="D25" s="6">
        <f t="shared" si="1"/>
        <v>22.50790798632264</v>
      </c>
      <c r="E25" s="6">
        <f t="shared" si="8"/>
        <v>0</v>
      </c>
      <c r="F25" s="6">
        <f t="shared" si="9"/>
        <v>0</v>
      </c>
      <c r="G25" s="6">
        <f t="shared" si="10"/>
        <v>0.707106771713121</v>
      </c>
      <c r="H25" s="6">
        <f t="shared" si="11"/>
        <v>0.707106790659974</v>
      </c>
      <c r="I25" s="6">
        <f t="shared" si="12"/>
        <v>0</v>
      </c>
      <c r="J25" s="6">
        <f t="shared" si="13"/>
        <v>0.707106790659974</v>
      </c>
      <c r="K25" s="6">
        <f t="shared" si="14"/>
        <v>-0.707106771713121</v>
      </c>
      <c r="L25" s="6">
        <f t="shared" si="15"/>
        <v>1</v>
      </c>
      <c r="M25" s="6">
        <f t="shared" si="16"/>
        <v>0</v>
      </c>
      <c r="N25" s="6">
        <f t="shared" si="17"/>
        <v>0</v>
      </c>
      <c r="O25" s="17" t="s">
        <v>29</v>
      </c>
      <c r="Q25" s="4">
        <f t="shared" si="2"/>
        <v>0.78539815</v>
      </c>
      <c r="R25" s="4">
        <f t="shared" si="3"/>
        <v>45</v>
      </c>
      <c r="S25">
        <v>0</v>
      </c>
      <c r="T25">
        <v>25</v>
      </c>
      <c r="U25">
        <v>0</v>
      </c>
      <c r="V25">
        <v>0</v>
      </c>
      <c r="W25">
        <v>0</v>
      </c>
      <c r="X25">
        <v>-1</v>
      </c>
      <c r="Y25">
        <v>0</v>
      </c>
      <c r="Z25">
        <v>-1</v>
      </c>
      <c r="AA25">
        <v>0</v>
      </c>
      <c r="AB25">
        <v>1</v>
      </c>
      <c r="AC25">
        <v>0</v>
      </c>
      <c r="AD25">
        <v>0</v>
      </c>
      <c r="AF25" s="4">
        <f t="shared" si="4"/>
        <v>-0.707106790659974</v>
      </c>
      <c r="AG25" s="4">
        <f t="shared" si="5"/>
        <v>-0.707106771713121</v>
      </c>
      <c r="AH25" s="4">
        <v>0</v>
      </c>
      <c r="AI25" s="4">
        <f t="shared" si="6"/>
        <v>0.707106771713121</v>
      </c>
      <c r="AJ25" s="4">
        <f t="shared" si="7"/>
        <v>-0.707106790659974</v>
      </c>
      <c r="AK25" s="4">
        <v>0</v>
      </c>
      <c r="AL25" s="4">
        <v>0</v>
      </c>
      <c r="AM25" s="4">
        <v>0</v>
      </c>
      <c r="AN25" s="4">
        <v>1</v>
      </c>
    </row>
    <row r="26" spans="1:40" ht="12.75">
      <c r="A26" s="15">
        <v>1</v>
      </c>
      <c r="B26" s="5">
        <v>16</v>
      </c>
      <c r="C26" s="6">
        <f t="shared" si="0"/>
        <v>13.121202752419613</v>
      </c>
      <c r="D26" s="6">
        <f t="shared" si="1"/>
        <v>25.751810878506664</v>
      </c>
      <c r="E26" s="6">
        <f t="shared" si="8"/>
        <v>0</v>
      </c>
      <c r="F26" s="6">
        <f t="shared" si="9"/>
        <v>0.5877852652989891</v>
      </c>
      <c r="G26" s="6">
        <f t="shared" si="10"/>
        <v>0.8090169849251603</v>
      </c>
      <c r="H26" s="6">
        <f t="shared" si="11"/>
        <v>0</v>
      </c>
      <c r="I26" s="6">
        <f t="shared" si="12"/>
        <v>-0.8090169849251603</v>
      </c>
      <c r="J26" s="6">
        <f t="shared" si="13"/>
        <v>0.5877852652989891</v>
      </c>
      <c r="K26" s="6">
        <f t="shared" si="14"/>
        <v>0</v>
      </c>
      <c r="L26" s="6">
        <f t="shared" si="15"/>
        <v>0</v>
      </c>
      <c r="M26" s="6">
        <f t="shared" si="16"/>
        <v>0</v>
      </c>
      <c r="N26" s="6">
        <f t="shared" si="17"/>
        <v>-1</v>
      </c>
      <c r="O26" s="17" t="s">
        <v>29</v>
      </c>
      <c r="Q26" s="4">
        <f t="shared" si="2"/>
        <v>0.9424777799999999</v>
      </c>
      <c r="R26" s="4">
        <f t="shared" si="3"/>
        <v>54</v>
      </c>
      <c r="S26">
        <v>0</v>
      </c>
      <c r="T26">
        <v>30</v>
      </c>
      <c r="U26">
        <v>0</v>
      </c>
      <c r="V26">
        <v>-1</v>
      </c>
      <c r="W26">
        <v>0</v>
      </c>
      <c r="X26">
        <v>0</v>
      </c>
      <c r="Y26">
        <v>0</v>
      </c>
      <c r="Z26">
        <v>-1</v>
      </c>
      <c r="AA26">
        <v>0</v>
      </c>
      <c r="AB26">
        <v>0</v>
      </c>
      <c r="AC26">
        <v>0</v>
      </c>
      <c r="AD26">
        <v>-1</v>
      </c>
      <c r="AF26" s="4">
        <f t="shared" si="4"/>
        <v>-0.5877852652989891</v>
      </c>
      <c r="AG26" s="4">
        <f t="shared" si="5"/>
        <v>-0.8090169849251603</v>
      </c>
      <c r="AH26" s="4">
        <v>0</v>
      </c>
      <c r="AI26" s="4">
        <f t="shared" si="6"/>
        <v>0.8090169849251603</v>
      </c>
      <c r="AJ26" s="4">
        <f t="shared" si="7"/>
        <v>-0.5877852652989891</v>
      </c>
      <c r="AK26" s="4">
        <v>0</v>
      </c>
      <c r="AL26" s="4">
        <v>0</v>
      </c>
      <c r="AM26" s="4">
        <v>0</v>
      </c>
      <c r="AN26" s="4">
        <v>1</v>
      </c>
    </row>
    <row r="27" spans="1:40" ht="12.75">
      <c r="A27" s="15">
        <v>1</v>
      </c>
      <c r="B27" s="5">
        <v>16</v>
      </c>
      <c r="C27" s="6">
        <f t="shared" si="0"/>
        <v>17.380021952825903</v>
      </c>
      <c r="D27" s="6">
        <f t="shared" si="1"/>
        <v>28.36161874308998</v>
      </c>
      <c r="E27" s="6">
        <f t="shared" si="8"/>
        <v>0</v>
      </c>
      <c r="F27" s="6">
        <f t="shared" si="9"/>
        <v>0</v>
      </c>
      <c r="G27" s="6">
        <f t="shared" si="10"/>
        <v>0.8910065156731278</v>
      </c>
      <c r="H27" s="6">
        <f t="shared" si="11"/>
        <v>0.45399051645164606</v>
      </c>
      <c r="I27" s="6">
        <f t="shared" si="12"/>
        <v>0</v>
      </c>
      <c r="J27" s="6">
        <f t="shared" si="13"/>
        <v>0.45399051645164606</v>
      </c>
      <c r="K27" s="6">
        <f t="shared" si="14"/>
        <v>-0.8910065156731278</v>
      </c>
      <c r="L27" s="6">
        <f t="shared" si="15"/>
        <v>1</v>
      </c>
      <c r="M27" s="6">
        <f t="shared" si="16"/>
        <v>0</v>
      </c>
      <c r="N27" s="6">
        <f t="shared" si="17"/>
        <v>0</v>
      </c>
      <c r="O27" s="17" t="s">
        <v>29</v>
      </c>
      <c r="Q27" s="4">
        <f t="shared" si="2"/>
        <v>1.09955741</v>
      </c>
      <c r="R27" s="4">
        <f t="shared" si="3"/>
        <v>63.00000000000001</v>
      </c>
      <c r="S27">
        <v>0</v>
      </c>
      <c r="T27">
        <v>35</v>
      </c>
      <c r="U27">
        <v>0</v>
      </c>
      <c r="V27">
        <v>0</v>
      </c>
      <c r="W27">
        <v>0</v>
      </c>
      <c r="X27">
        <v>-1</v>
      </c>
      <c r="Y27">
        <v>0</v>
      </c>
      <c r="Z27">
        <v>-1</v>
      </c>
      <c r="AA27">
        <v>0</v>
      </c>
      <c r="AB27">
        <v>1</v>
      </c>
      <c r="AC27">
        <v>0</v>
      </c>
      <c r="AD27">
        <v>0</v>
      </c>
      <c r="AF27" s="4">
        <f t="shared" si="4"/>
        <v>-0.45399051645164606</v>
      </c>
      <c r="AG27" s="4">
        <f t="shared" si="5"/>
        <v>-0.8910065156731278</v>
      </c>
      <c r="AH27" s="4">
        <v>0</v>
      </c>
      <c r="AI27" s="4">
        <f t="shared" si="6"/>
        <v>0.8910065156731278</v>
      </c>
      <c r="AJ27" s="4">
        <f t="shared" si="7"/>
        <v>-0.45399051645164606</v>
      </c>
      <c r="AK27" s="4">
        <v>0</v>
      </c>
      <c r="AL27" s="4">
        <v>0</v>
      </c>
      <c r="AM27" s="4">
        <v>0</v>
      </c>
      <c r="AN27" s="4">
        <v>1</v>
      </c>
    </row>
    <row r="28" spans="1:40" ht="12.75">
      <c r="A28" s="15">
        <v>1</v>
      </c>
      <c r="B28" s="5">
        <v>16</v>
      </c>
      <c r="C28" s="6">
        <f t="shared" si="0"/>
        <v>21.99467191380206</v>
      </c>
      <c r="D28" s="6">
        <f t="shared" si="1"/>
        <v>30.2730694511787</v>
      </c>
      <c r="E28" s="6">
        <f t="shared" si="8"/>
        <v>0</v>
      </c>
      <c r="F28" s="6">
        <f t="shared" si="9"/>
        <v>0.30901701476171617</v>
      </c>
      <c r="G28" s="6">
        <f t="shared" si="10"/>
        <v>0.9510565096710906</v>
      </c>
      <c r="H28" s="6">
        <f t="shared" si="11"/>
        <v>0</v>
      </c>
      <c r="I28" s="6">
        <f t="shared" si="12"/>
        <v>-0.9510565096710906</v>
      </c>
      <c r="J28" s="6">
        <f t="shared" si="13"/>
        <v>0.30901701476171617</v>
      </c>
      <c r="K28" s="6">
        <f t="shared" si="14"/>
        <v>0</v>
      </c>
      <c r="L28" s="6">
        <f t="shared" si="15"/>
        <v>0</v>
      </c>
      <c r="M28" s="6">
        <f t="shared" si="16"/>
        <v>0</v>
      </c>
      <c r="N28" s="6">
        <f t="shared" si="17"/>
        <v>-1</v>
      </c>
      <c r="O28" s="17" t="s">
        <v>29</v>
      </c>
      <c r="Q28" s="4">
        <f t="shared" si="2"/>
        <v>1.25663704</v>
      </c>
      <c r="R28" s="4">
        <f t="shared" si="3"/>
        <v>72</v>
      </c>
      <c r="S28">
        <v>0</v>
      </c>
      <c r="T28">
        <v>40</v>
      </c>
      <c r="U28">
        <v>0</v>
      </c>
      <c r="V28">
        <v>-1</v>
      </c>
      <c r="W28">
        <v>0</v>
      </c>
      <c r="X28">
        <v>0</v>
      </c>
      <c r="Y28">
        <v>0</v>
      </c>
      <c r="Z28">
        <v>-1</v>
      </c>
      <c r="AA28">
        <v>0</v>
      </c>
      <c r="AB28">
        <v>0</v>
      </c>
      <c r="AC28">
        <v>0</v>
      </c>
      <c r="AD28">
        <v>-1</v>
      </c>
      <c r="AF28" s="4">
        <f t="shared" si="4"/>
        <v>-0.30901701476171617</v>
      </c>
      <c r="AG28" s="4">
        <f t="shared" si="5"/>
        <v>-0.9510565096710906</v>
      </c>
      <c r="AH28" s="4">
        <v>0</v>
      </c>
      <c r="AI28" s="4">
        <f t="shared" si="6"/>
        <v>0.9510565096710906</v>
      </c>
      <c r="AJ28" s="4">
        <f t="shared" si="7"/>
        <v>-0.30901701476171617</v>
      </c>
      <c r="AK28" s="4">
        <v>0</v>
      </c>
      <c r="AL28" s="4">
        <v>0</v>
      </c>
      <c r="AM28" s="4">
        <v>0</v>
      </c>
      <c r="AN28" s="4">
        <v>1</v>
      </c>
    </row>
    <row r="29" spans="1:40" ht="12.75">
      <c r="A29" s="15">
        <v>1</v>
      </c>
      <c r="B29" s="5">
        <v>16</v>
      </c>
      <c r="C29" s="6">
        <f t="shared" si="0"/>
        <v>26.85152464203229</v>
      </c>
      <c r="D29" s="6">
        <f t="shared" si="1"/>
        <v>31.43909674420091</v>
      </c>
      <c r="E29" s="6">
        <f t="shared" si="8"/>
        <v>0</v>
      </c>
      <c r="F29" s="6">
        <f t="shared" si="9"/>
        <v>0</v>
      </c>
      <c r="G29" s="6">
        <f t="shared" si="10"/>
        <v>0.9876883368226567</v>
      </c>
      <c r="H29" s="6">
        <f t="shared" si="11"/>
        <v>0.15643448885873698</v>
      </c>
      <c r="I29" s="6">
        <f t="shared" si="12"/>
        <v>0</v>
      </c>
      <c r="J29" s="6">
        <f t="shared" si="13"/>
        <v>0.15643448885873698</v>
      </c>
      <c r="K29" s="6">
        <f t="shared" si="14"/>
        <v>-0.9876883368226567</v>
      </c>
      <c r="L29" s="6">
        <f t="shared" si="15"/>
        <v>1</v>
      </c>
      <c r="M29" s="6">
        <f t="shared" si="16"/>
        <v>0</v>
      </c>
      <c r="N29" s="6">
        <f t="shared" si="17"/>
        <v>0</v>
      </c>
      <c r="O29" s="17" t="s">
        <v>29</v>
      </c>
      <c r="Q29" s="4">
        <f t="shared" si="2"/>
        <v>1.4137166700000001</v>
      </c>
      <c r="R29" s="4">
        <f t="shared" si="3"/>
        <v>81</v>
      </c>
      <c r="S29">
        <v>0</v>
      </c>
      <c r="T29">
        <v>45</v>
      </c>
      <c r="U29">
        <v>0</v>
      </c>
      <c r="V29">
        <v>0</v>
      </c>
      <c r="W29">
        <v>0</v>
      </c>
      <c r="X29">
        <v>-1</v>
      </c>
      <c r="Y29">
        <v>0</v>
      </c>
      <c r="Z29">
        <v>-1</v>
      </c>
      <c r="AA29">
        <v>0</v>
      </c>
      <c r="AB29">
        <v>1</v>
      </c>
      <c r="AC29">
        <v>0</v>
      </c>
      <c r="AD29">
        <v>0</v>
      </c>
      <c r="AF29" s="4">
        <f t="shared" si="4"/>
        <v>-0.15643448885873698</v>
      </c>
      <c r="AG29" s="4">
        <f t="shared" si="5"/>
        <v>-0.9876883368226567</v>
      </c>
      <c r="AH29" s="4">
        <v>0</v>
      </c>
      <c r="AI29" s="4">
        <f t="shared" si="6"/>
        <v>0.9876883368226567</v>
      </c>
      <c r="AJ29" s="4">
        <f t="shared" si="7"/>
        <v>-0.15643448885873698</v>
      </c>
      <c r="AK29" s="4">
        <v>0</v>
      </c>
      <c r="AL29" s="4">
        <v>0</v>
      </c>
      <c r="AM29" s="4">
        <v>0</v>
      </c>
      <c r="AN29" s="4">
        <v>1</v>
      </c>
    </row>
    <row r="30" spans="1:40" ht="12.75">
      <c r="A30" s="15">
        <v>1</v>
      </c>
      <c r="B30" s="5">
        <v>16</v>
      </c>
      <c r="C30" s="6">
        <f t="shared" si="0"/>
        <v>31.83098830844914</v>
      </c>
      <c r="D30" s="6">
        <f t="shared" si="1"/>
        <v>31.830989161357195</v>
      </c>
      <c r="E30" s="6">
        <f t="shared" si="8"/>
        <v>0</v>
      </c>
      <c r="F30" s="6">
        <f t="shared" si="9"/>
        <v>2.6794896585053716E-08</v>
      </c>
      <c r="G30" s="6">
        <f t="shared" si="10"/>
        <v>0.9999999999999997</v>
      </c>
      <c r="H30" s="6">
        <f t="shared" si="11"/>
        <v>0</v>
      </c>
      <c r="I30" s="6">
        <f t="shared" si="12"/>
        <v>-0.9999999999999997</v>
      </c>
      <c r="J30" s="6">
        <f t="shared" si="13"/>
        <v>2.6794896585053716E-08</v>
      </c>
      <c r="K30" s="6">
        <f t="shared" si="14"/>
        <v>0</v>
      </c>
      <c r="L30" s="6">
        <f t="shared" si="15"/>
        <v>0</v>
      </c>
      <c r="M30" s="6">
        <f t="shared" si="16"/>
        <v>0</v>
      </c>
      <c r="N30" s="6">
        <f t="shared" si="17"/>
        <v>-1</v>
      </c>
      <c r="O30" s="17" t="s">
        <v>29</v>
      </c>
      <c r="Q30" s="4">
        <f t="shared" si="2"/>
        <v>1.5707963</v>
      </c>
      <c r="R30" s="4">
        <f t="shared" si="3"/>
        <v>90</v>
      </c>
      <c r="S30">
        <v>0</v>
      </c>
      <c r="T30">
        <v>50</v>
      </c>
      <c r="U30">
        <v>0</v>
      </c>
      <c r="V30">
        <v>-1</v>
      </c>
      <c r="W30">
        <v>0</v>
      </c>
      <c r="X30">
        <v>0</v>
      </c>
      <c r="Y30">
        <v>0</v>
      </c>
      <c r="Z30">
        <v>-1</v>
      </c>
      <c r="AA30">
        <v>0</v>
      </c>
      <c r="AB30">
        <v>0</v>
      </c>
      <c r="AC30">
        <v>0</v>
      </c>
      <c r="AD30">
        <v>-1</v>
      </c>
      <c r="AF30" s="4">
        <f t="shared" si="4"/>
        <v>-2.6794896585053716E-08</v>
      </c>
      <c r="AG30" s="4">
        <f t="shared" si="5"/>
        <v>-0.9999999999999997</v>
      </c>
      <c r="AH30" s="4">
        <v>0</v>
      </c>
      <c r="AI30" s="4">
        <f t="shared" si="6"/>
        <v>0.9999999999999997</v>
      </c>
      <c r="AJ30" s="4">
        <f t="shared" si="7"/>
        <v>-2.6794896585053716E-08</v>
      </c>
      <c r="AK30" s="4">
        <v>0</v>
      </c>
      <c r="AL30" s="4">
        <v>0</v>
      </c>
      <c r="AM30" s="4">
        <v>0</v>
      </c>
      <c r="AN30" s="4">
        <v>1</v>
      </c>
    </row>
    <row r="31" spans="1:30" ht="12.75">
      <c r="A31" s="18">
        <v>0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Q31" s="4"/>
      <c r="S31" s="3"/>
      <c r="T31" s="3"/>
      <c r="U31"/>
      <c r="V31"/>
      <c r="W31"/>
      <c r="X31"/>
      <c r="Y31"/>
      <c r="Z31"/>
      <c r="AA31"/>
      <c r="AB31"/>
      <c r="AC31"/>
      <c r="AD3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G4"/>
  <sheetViews>
    <sheetView workbookViewId="0" topLeftCell="A1">
      <selection activeCell="B12" sqref="B12"/>
    </sheetView>
  </sheetViews>
  <sheetFormatPr defaultColWidth="9.140625" defaultRowHeight="12.75"/>
  <sheetData>
    <row r="2" spans="5:7" ht="12.75">
      <c r="E2" s="1"/>
      <c r="F2" s="1"/>
      <c r="G2" s="1"/>
    </row>
    <row r="3" spans="5:7" ht="12.75">
      <c r="E3" s="1"/>
      <c r="F3" s="1"/>
      <c r="G3" s="1"/>
    </row>
    <row r="4" spans="5:7" ht="12.75">
      <c r="E4" s="1"/>
      <c r="F4" s="1"/>
      <c r="G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Haldex Brake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Sayce-Jones</dc:creator>
  <cp:keywords/>
  <dc:description/>
  <cp:lastModifiedBy>Robin Sayce-Jones</cp:lastModifiedBy>
  <dcterms:created xsi:type="dcterms:W3CDTF">2000-01-25T09:08:48Z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