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005" activeTab="0"/>
  </bookViews>
  <sheets>
    <sheet name="Dat" sheetId="1" r:id="rId1"/>
    <sheet name="Map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<sst xmlns="http://schemas.openxmlformats.org/spreadsheetml/2006/main" count="455" uniqueCount="67">
  <si>
    <t>0 part</t>
  </si>
  <si>
    <t>Colour</t>
  </si>
  <si>
    <t>x</t>
  </si>
  <si>
    <t>y</t>
  </si>
  <si>
    <t>z</t>
  </si>
  <si>
    <t>Xx</t>
  </si>
  <si>
    <t>Xy</t>
  </si>
  <si>
    <t>Xz</t>
  </si>
  <si>
    <t>Yx</t>
  </si>
  <si>
    <t>Yy</t>
  </si>
  <si>
    <t>Yz</t>
  </si>
  <si>
    <t>Zx</t>
  </si>
  <si>
    <t>Zy</t>
  </si>
  <si>
    <t>Zz</t>
  </si>
  <si>
    <t>p</t>
  </si>
  <si>
    <t>box.dat</t>
  </si>
  <si>
    <t>0 COMMENT KNOTS ROW</t>
  </si>
  <si>
    <t>Chain</t>
  </si>
  <si>
    <t>Flexible</t>
  </si>
  <si>
    <t>7L/8.5L</t>
  </si>
  <si>
    <t>Angle</t>
  </si>
  <si>
    <t>Note (0=0.0000001)</t>
  </si>
  <si>
    <t>Units</t>
  </si>
  <si>
    <t>From To Calculator</t>
  </si>
  <si>
    <t>Name:</t>
  </si>
  <si>
    <t>chain.dat</t>
  </si>
  <si>
    <t>In Rads</t>
  </si>
  <si>
    <t>Radius =</t>
  </si>
  <si>
    <t>Author:</t>
  </si>
  <si>
    <t>Robin</t>
  </si>
  <si>
    <t>Sayce-Jones</t>
  </si>
  <si>
    <t>Pi</t>
  </si>
  <si>
    <t>End Point Length =</t>
  </si>
  <si>
    <t>From</t>
  </si>
  <si>
    <t>Un-Official</t>
  </si>
  <si>
    <t>LCad</t>
  </si>
  <si>
    <t>update</t>
  </si>
  <si>
    <t>xx-xx</t>
  </si>
  <si>
    <t>To</t>
  </si>
  <si>
    <t>Enter Angle above then copy a1..o31 to a dat file</t>
  </si>
  <si>
    <t>Length =</t>
  </si>
  <si>
    <t>Version 01/11/2000:11:46</t>
  </si>
  <si>
    <t>CATEGORY</t>
  </si>
  <si>
    <t>KEYWORDS</t>
  </si>
  <si>
    <t>Rotate</t>
  </si>
  <si>
    <t>Degrees</t>
  </si>
  <si>
    <t>Hose Data</t>
  </si>
  <si>
    <t>Rotate Transform</t>
  </si>
  <si>
    <t>DeltaX</t>
  </si>
  <si>
    <t>Delta Z</t>
  </si>
  <si>
    <t>0 COMMENT LINK</t>
  </si>
  <si>
    <t>Custom Net</t>
  </si>
  <si>
    <t>Bricks</t>
  </si>
  <si>
    <t xml:space="preserve"> =</t>
  </si>
  <si>
    <t xml:space="preserve"> x</t>
  </si>
  <si>
    <t>Tips</t>
  </si>
  <si>
    <t>The default table sets the corners and calculates</t>
  </si>
  <si>
    <t>the rest of the map. Just enter other fixed points</t>
  </si>
  <si>
    <t>to change the overall shape.</t>
  </si>
  <si>
    <t>Author: R Sayce-Jones &lt;robin@sayce-jones.co.uk&gt;</t>
  </si>
  <si>
    <t>http://www.sayce-jones.co.uk/lego</t>
  </si>
  <si>
    <t>Dot Size</t>
  </si>
  <si>
    <t>Derived from net.xls</t>
  </si>
  <si>
    <t>Name net.dat</t>
  </si>
  <si>
    <t>Keep pressing F9 to re-iterate calcs until data stops changing</t>
  </si>
  <si>
    <t>Cut and paste Dat sheet to a dat file</t>
  </si>
  <si>
    <t>Change tabs for spaces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</si>
</sst>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sz val="10"/>
      <color indexed="1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535"/>
          <c:w val="0.8025"/>
          <c:h val="0.9465"/>
        </c:manualLayout>
      </c:layout>
      <c:surface3DChart>
        <c:wireframe val="1"/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Map!$B$2:$L$2</c:f>
              <c:numCache>
                <c:ptCount val="11"/>
                <c:pt idx="0">
                  <c:v>72</c:v>
                </c:pt>
                <c:pt idx="1">
                  <c:v>71.34800883087865</c:v>
                </c:pt>
                <c:pt idx="2">
                  <c:v>71.4394535287982</c:v>
                </c:pt>
                <c:pt idx="3">
                  <c:v>72.17926798929496</c:v>
                </c:pt>
                <c:pt idx="4">
                  <c:v>73.52050407758117</c:v>
                </c:pt>
                <c:pt idx="5">
                  <c:v>75.44926735315781</c:v>
                </c:pt>
                <c:pt idx="6">
                  <c:v>77.98151850337375</c:v>
                </c:pt>
                <c:pt idx="7">
                  <c:v>81.1669186987725</c:v>
                </c:pt>
                <c:pt idx="8">
                  <c:v>85.1003474751098</c:v>
                </c:pt>
                <c:pt idx="9">
                  <c:v>89.94713084375597</c:v>
                </c:pt>
                <c:pt idx="10">
                  <c:v>96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Map!$B$3:$L$3</c:f>
              <c:numCache>
                <c:ptCount val="11"/>
                <c:pt idx="0">
                  <c:v>68.27534008892235</c:v>
                </c:pt>
                <c:pt idx="1">
                  <c:v>68.37426476018358</c:v>
                </c:pt>
                <c:pt idx="2">
                  <c:v>68.8459736925409</c:v>
                </c:pt>
                <c:pt idx="3">
                  <c:v>69.77358058320462</c:v>
                </c:pt>
                <c:pt idx="4">
                  <c:v>71.17039439929269</c:v>
                </c:pt>
                <c:pt idx="5">
                  <c:v>73.03531496416088</c:v>
                </c:pt>
                <c:pt idx="6">
                  <c:v>75.36892153985463</c:v>
                </c:pt>
                <c:pt idx="7">
                  <c:v>78.1748037634043</c:v>
                </c:pt>
                <c:pt idx="8">
                  <c:v>81.4469287229376</c:v>
                </c:pt>
                <c:pt idx="9">
                  <c:v>85.12278759177715</c:v>
                </c:pt>
                <c:pt idx="10">
                  <c:v>88.92290787454958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Map!$B$4:$L$4</c:f>
              <c:numCache>
                <c:ptCount val="11"/>
                <c:pt idx="0">
                  <c:v>64.52594885709624</c:v>
                </c:pt>
                <c:pt idx="1">
                  <c:v>65.0277361107989</c:v>
                </c:pt>
                <c:pt idx="2">
                  <c:v>65.79659551787223</c:v>
                </c:pt>
                <c:pt idx="3">
                  <c:v>66.89868583019533</c:v>
                </c:pt>
                <c:pt idx="4">
                  <c:v>68.35217753380775</c:v>
                </c:pt>
                <c:pt idx="5">
                  <c:v>70.15267613432016</c:v>
                </c:pt>
                <c:pt idx="6">
                  <c:v>72.28404853102836</c:v>
                </c:pt>
                <c:pt idx="7">
                  <c:v>74.71644574833188</c:v>
                </c:pt>
                <c:pt idx="8">
                  <c:v>77.38977578752164</c:v>
                </c:pt>
                <c:pt idx="9">
                  <c:v>80.17418272923149</c:v>
                </c:pt>
                <c:pt idx="10">
                  <c:v>82.79584571685156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Map!$B$5:$L$5</c:f>
              <c:numCache>
                <c:ptCount val="11"/>
                <c:pt idx="0">
                  <c:v>60.651110611814005</c:v>
                </c:pt>
                <c:pt idx="1">
                  <c:v>61.41413492563781</c:v>
                </c:pt>
                <c:pt idx="2">
                  <c:v>62.41398600348613</c:v>
                </c:pt>
                <c:pt idx="3">
                  <c:v>63.672389216837686</c:v>
                </c:pt>
                <c:pt idx="4">
                  <c:v>65.18695328903122</c:v>
                </c:pt>
                <c:pt idx="5">
                  <c:v>66.93916303502485</c:v>
                </c:pt>
                <c:pt idx="6">
                  <c:v>68.89815025883264</c:v>
                </c:pt>
                <c:pt idx="7">
                  <c:v>71.01715451713952</c:v>
                </c:pt>
                <c:pt idx="8">
                  <c:v>73.2215456164474</c:v>
                </c:pt>
                <c:pt idx="9">
                  <c:v>75.38832155337637</c:v>
                </c:pt>
                <c:pt idx="10">
                  <c:v>77.3241991727373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Map!$B$6:$L$6</c:f>
              <c:numCache>
                <c:ptCount val="11"/>
                <c:pt idx="0">
                  <c:v>56.58551605993375</c:v>
                </c:pt>
                <c:pt idx="1">
                  <c:v>57.56370655075165</c:v>
                </c:pt>
                <c:pt idx="2">
                  <c:v>58.77282388251132</c:v>
                </c:pt>
                <c:pt idx="3">
                  <c:v>60.189931243576</c:v>
                </c:pt>
                <c:pt idx="4">
                  <c:v>61.784082858527185</c:v>
                </c:pt>
                <c:pt idx="5">
                  <c:v>63.518871955518826</c:v>
                </c:pt>
                <c:pt idx="6">
                  <c:v>65.35223447860551</c:v>
                </c:pt>
                <c:pt idx="7">
                  <c:v>67.2324760163598</c:v>
                </c:pt>
                <c:pt idx="8">
                  <c:v>69.09093023498603</c:v>
                </c:pt>
                <c:pt idx="9">
                  <c:v>70.83335838226027</c:v>
                </c:pt>
                <c:pt idx="10">
                  <c:v>72.33652188325418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Map!$B$7:$L$7</c:f>
              <c:numCache>
                <c:ptCount val="11"/>
                <c:pt idx="0">
                  <c:v>52.27537364828618</c:v>
                </c:pt>
                <c:pt idx="1">
                  <c:v>53.482350891064115</c:v>
                </c:pt>
                <c:pt idx="2">
                  <c:v>54.92367124635122</c:v>
                </c:pt>
                <c:pt idx="3">
                  <c:v>56.53042850291689</c:v>
                </c:pt>
                <c:pt idx="4">
                  <c:v>58.24057442280226</c:v>
                </c:pt>
                <c:pt idx="5">
                  <c:v>60.000006936310534</c:v>
                </c:pt>
                <c:pt idx="6">
                  <c:v>61.75943919789993</c:v>
                </c:pt>
                <c:pt idx="7">
                  <c:v>63.46958439178108</c:v>
                </c:pt>
                <c:pt idx="8">
                  <c:v>65.07634053502744</c:v>
                </c:pt>
                <c:pt idx="9">
                  <c:v>66.51765952480163</c:v>
                </c:pt>
                <c:pt idx="10">
                  <c:v>67.72463531510343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Map!$B$8:$L$8</c:f>
              <c:numCache>
                <c:ptCount val="11"/>
                <c:pt idx="0">
                  <c:v>47.66348669870618</c:v>
                </c:pt>
                <c:pt idx="1">
                  <c:v>49.16665168295744</c:v>
                </c:pt>
                <c:pt idx="2">
                  <c:v>50.909081231404286</c:v>
                </c:pt>
                <c:pt idx="3">
                  <c:v>52.767536593964735</c:v>
                </c:pt>
                <c:pt idx="4">
                  <c:v>54.64777887873364</c:v>
                </c:pt>
                <c:pt idx="5">
                  <c:v>56.481141663548655</c:v>
                </c:pt>
                <c:pt idx="6">
                  <c:v>58.21593050666551</c:v>
                </c:pt>
                <c:pt idx="7">
                  <c:v>59.810081381737405</c:v>
                </c:pt>
                <c:pt idx="8">
                  <c:v>61.227187604696994</c:v>
                </c:pt>
                <c:pt idx="9">
                  <c:v>62.43630353946636</c:v>
                </c:pt>
                <c:pt idx="10">
                  <c:v>63.41449254954971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Map!$B$9:$L$9</c:f>
              <c:numCache>
                <c:ptCount val="11"/>
                <c:pt idx="0">
                  <c:v>42.67580830337276</c:v>
                </c:pt>
                <c:pt idx="1">
                  <c:v>44.6116875076269</c:v>
                </c:pt>
                <c:pt idx="2">
                  <c:v>46.77846495525078</c:v>
                </c:pt>
                <c:pt idx="3">
                  <c:v>48.9828572863008</c:v>
                </c:pt>
                <c:pt idx="4">
                  <c:v>51.101862347077194</c:v>
                </c:pt>
                <c:pt idx="5">
                  <c:v>53.060849853523315</c:v>
                </c:pt>
                <c:pt idx="6">
                  <c:v>54.813059331658216</c:v>
                </c:pt>
                <c:pt idx="7">
                  <c:v>56.327622614577706</c:v>
                </c:pt>
                <c:pt idx="8">
                  <c:v>57.58602460648844</c:v>
                </c:pt>
                <c:pt idx="9">
                  <c:v>58.585874180297054</c:v>
                </c:pt>
                <c:pt idx="10">
                  <c:v>59.34889691232071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Map!$B$10:$L$10</c:f>
              <c:numCache>
                <c:ptCount val="11"/>
                <c:pt idx="0">
                  <c:v>37.20415995109333</c:v>
                </c:pt>
                <c:pt idx="1">
                  <c:v>39.825824740562354</c:v>
                </c:pt>
                <c:pt idx="2">
                  <c:v>42.61023339761154</c:v>
                </c:pt>
                <c:pt idx="3">
                  <c:v>45.28356481745596</c:v>
                </c:pt>
                <c:pt idx="4">
                  <c:v>47.71596292490032</c:v>
                </c:pt>
                <c:pt idx="5">
                  <c:v>49.847335634606566</c:v>
                </c:pt>
                <c:pt idx="6">
                  <c:v>51.64783394217764</c:v>
                </c:pt>
                <c:pt idx="7">
                  <c:v>53.10132477296216</c:v>
                </c:pt>
                <c:pt idx="8">
                  <c:v>54.20341371685455</c:v>
                </c:pt>
                <c:pt idx="9">
                  <c:v>54.97227141428472</c:v>
                </c:pt>
                <c:pt idx="10">
                  <c:v>55.47405686554603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Map!$B$11:$L$11</c:f>
              <c:numCache>
                <c:ptCount val="11"/>
                <c:pt idx="0">
                  <c:v>31.077095303996934</c:v>
                </c:pt>
                <c:pt idx="1">
                  <c:v>34.87721782866049</c:v>
                </c:pt>
                <c:pt idx="2">
                  <c:v>38.55307874105901</c:v>
                </c:pt>
                <c:pt idx="3">
                  <c:v>41.825205285804344</c:v>
                </c:pt>
                <c:pt idx="4">
                  <c:v>44.631088508788224</c:v>
                </c:pt>
                <c:pt idx="5">
                  <c:v>46.96469543275186</c:v>
                </c:pt>
                <c:pt idx="6">
                  <c:v>48.829615672698864</c:v>
                </c:pt>
                <c:pt idx="7">
                  <c:v>50.226428508402975</c:v>
                </c:pt>
                <c:pt idx="8">
                  <c:v>51.154033824684575</c:v>
                </c:pt>
                <c:pt idx="9">
                  <c:v>51.62574071314606</c:v>
                </c:pt>
                <c:pt idx="10">
                  <c:v>51.72466313059224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Map!$B$12:$L$12</c:f>
              <c:numCache>
                <c:ptCount val="11"/>
                <c:pt idx="0">
                  <c:v>24</c:v>
                </c:pt>
                <c:pt idx="1">
                  <c:v>30.052872330499845</c:v>
                </c:pt>
                <c:pt idx="2">
                  <c:v>34.899658182732686</c:v>
                </c:pt>
                <c:pt idx="3">
                  <c:v>38.83308876119894</c:v>
                </c:pt>
                <c:pt idx="4">
                  <c:v>42.01849005749076</c:v>
                </c:pt>
                <c:pt idx="5">
                  <c:v>44.55074158635189</c:v>
                </c:pt>
                <c:pt idx="6">
                  <c:v>46.47950450810067</c:v>
                </c:pt>
                <c:pt idx="7">
                  <c:v>47.82073951413001</c:v>
                </c:pt>
                <c:pt idx="8">
                  <c:v>48.56055217881307</c:v>
                </c:pt>
                <c:pt idx="9">
                  <c:v>48.65199438093315</c:v>
                </c:pt>
                <c:pt idx="10">
                  <c:v>48</c:v>
                </c:pt>
              </c:numCache>
            </c:numRef>
          </c:val>
        </c:ser>
        <c:axId val="66774887"/>
        <c:axId val="64103072"/>
        <c:axId val="40056737"/>
      </c:surface3DChart>
      <c:catAx>
        <c:axId val="667748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4103072"/>
        <c:crosses val="max"/>
        <c:auto val="1"/>
        <c:lblOffset val="100"/>
        <c:noMultiLvlLbl val="0"/>
      </c:catAx>
      <c:valAx>
        <c:axId val="64103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74887"/>
        <c:crossesAt val="1"/>
        <c:crossBetween val="between"/>
        <c:dispUnits/>
      </c:valAx>
      <c:serAx>
        <c:axId val="40056737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4103072"/>
        <c:crosses val="max"/>
        <c:tickLblSkip val="1"/>
        <c:tickMarkSkip val="1"/>
      </c:serAx>
      <c:spPr>
        <a:noFill/>
      </c:spPr>
    </c:plotArea>
    <c:legend>
      <c:legendPos val="r"/>
      <c:layout>
        <c:manualLayout>
          <c:xMode val="edge"/>
          <c:yMode val="edge"/>
          <c:x val="0.832"/>
          <c:y val="0.206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12</xdr:row>
      <xdr:rowOff>114300</xdr:rowOff>
    </xdr:from>
    <xdr:to>
      <xdr:col>12</xdr:col>
      <xdr:colOff>295275</xdr:colOff>
      <xdr:row>37</xdr:row>
      <xdr:rowOff>123825</xdr:rowOff>
    </xdr:to>
    <xdr:graphicFrame>
      <xdr:nvGraphicFramePr>
        <xdr:cNvPr id="1" name="Chart 204"/>
        <xdr:cNvGraphicFramePr/>
      </xdr:nvGraphicFramePr>
      <xdr:xfrm>
        <a:off x="495300" y="2057400"/>
        <a:ext cx="71151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2"/>
  <sheetViews>
    <sheetView tabSelected="1" workbookViewId="0" topLeftCell="A1">
      <selection activeCell="F18" sqref="F18"/>
    </sheetView>
  </sheetViews>
  <sheetFormatPr defaultColWidth="9.140625" defaultRowHeight="12.75"/>
  <cols>
    <col min="3" max="3" width="6.57421875" style="1" customWidth="1"/>
    <col min="4" max="4" width="7.421875" style="1" customWidth="1"/>
    <col min="5" max="5" width="6.57421875" style="1" bestFit="1" customWidth="1"/>
    <col min="6" max="6" width="8.421875" style="1" bestFit="1" customWidth="1"/>
    <col min="7" max="8" width="5.57421875" style="1" bestFit="1" customWidth="1"/>
    <col min="9" max="9" width="7.00390625" style="1" customWidth="1"/>
    <col min="10" max="10" width="5.57421875" style="1" bestFit="1" customWidth="1"/>
    <col min="11" max="11" width="8.421875" style="1" bestFit="1" customWidth="1"/>
    <col min="12" max="12" width="7.28125" style="1" customWidth="1"/>
    <col min="13" max="22" width="5.57421875" style="1" bestFit="1" customWidth="1"/>
    <col min="23" max="23" width="6.57421875" style="1" bestFit="1" customWidth="1"/>
    <col min="27" max="35" width="6.140625" style="0" bestFit="1" customWidth="1"/>
    <col min="36" max="36" width="6.57421875" style="0" bestFit="1" customWidth="1"/>
  </cols>
  <sheetData>
    <row r="1" spans="1:2" ht="12.75">
      <c r="A1">
        <v>0</v>
      </c>
      <c r="B1" s="1" t="s">
        <v>51</v>
      </c>
    </row>
    <row r="2" spans="1:2" ht="12.75">
      <c r="A2">
        <v>0</v>
      </c>
      <c r="B2" t="s">
        <v>63</v>
      </c>
    </row>
    <row r="3" spans="1:2" ht="12.75">
      <c r="A3">
        <v>0</v>
      </c>
      <c r="B3" t="s">
        <v>59</v>
      </c>
    </row>
    <row r="4" spans="1:2" ht="12.75">
      <c r="A4">
        <v>0</v>
      </c>
      <c r="B4" t="s">
        <v>60</v>
      </c>
    </row>
    <row r="5" spans="1:2" ht="12.75">
      <c r="A5">
        <v>0</v>
      </c>
      <c r="B5" t="s">
        <v>62</v>
      </c>
    </row>
    <row r="6" ht="12.75">
      <c r="A6">
        <v>0</v>
      </c>
    </row>
    <row r="7" spans="1:4" ht="12.75">
      <c r="A7">
        <v>0</v>
      </c>
      <c r="B7" s="1" t="s">
        <v>61</v>
      </c>
      <c r="C7" s="1" t="s">
        <v>53</v>
      </c>
      <c r="D7" s="1">
        <v>1</v>
      </c>
    </row>
    <row r="8" spans="1:15" ht="12.75">
      <c r="A8" t="s">
        <v>0</v>
      </c>
      <c r="B8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</row>
    <row r="9" spans="1:37" ht="12.75">
      <c r="A9" t="s">
        <v>16</v>
      </c>
      <c r="D9" s="1">
        <v>0</v>
      </c>
      <c r="AK9" s="1"/>
    </row>
    <row r="10" spans="1:15" ht="12.75">
      <c r="A10">
        <v>1</v>
      </c>
      <c r="B10">
        <v>16</v>
      </c>
      <c r="C10" s="1">
        <f>0-$D$7/2</f>
        <v>-0.5</v>
      </c>
      <c r="D10" s="1">
        <f>-Map!B2</f>
        <v>-72</v>
      </c>
      <c r="E10" s="1">
        <f aca="true" t="shared" si="0" ref="E10:E20">0-$D$7/2</f>
        <v>-0.5</v>
      </c>
      <c r="F10" s="1">
        <f aca="true" t="shared" si="1" ref="F10:F20">$D$7</f>
        <v>1</v>
      </c>
      <c r="G10" s="1">
        <v>0</v>
      </c>
      <c r="H10" s="1">
        <v>0</v>
      </c>
      <c r="I10" s="1">
        <v>0</v>
      </c>
      <c r="J10" s="1">
        <f aca="true" t="shared" si="2" ref="J10:J20">$D$7</f>
        <v>1</v>
      </c>
      <c r="K10" s="1">
        <v>0</v>
      </c>
      <c r="L10" s="1">
        <v>0</v>
      </c>
      <c r="M10" s="1">
        <v>0</v>
      </c>
      <c r="N10" s="1">
        <f aca="true" t="shared" si="3" ref="N10:N20">$D$7</f>
        <v>1</v>
      </c>
      <c r="O10" s="1" t="s">
        <v>15</v>
      </c>
    </row>
    <row r="11" spans="1:15" ht="12.75">
      <c r="A11">
        <v>1</v>
      </c>
      <c r="B11">
        <v>16</v>
      </c>
      <c r="C11" s="1">
        <f>C10+20</f>
        <v>19.5</v>
      </c>
      <c r="D11" s="1">
        <f>-Map!B3</f>
        <v>-68.27534008892235</v>
      </c>
      <c r="E11" s="1">
        <f t="shared" si="0"/>
        <v>-0.5</v>
      </c>
      <c r="F11" s="1">
        <f t="shared" si="1"/>
        <v>1</v>
      </c>
      <c r="G11" s="1">
        <v>0</v>
      </c>
      <c r="H11" s="1">
        <v>0</v>
      </c>
      <c r="I11" s="1">
        <v>0</v>
      </c>
      <c r="J11" s="1">
        <f t="shared" si="2"/>
        <v>1</v>
      </c>
      <c r="K11" s="1">
        <v>0</v>
      </c>
      <c r="L11" s="1">
        <v>0</v>
      </c>
      <c r="M11" s="1">
        <v>0</v>
      </c>
      <c r="N11" s="1">
        <f t="shared" si="3"/>
        <v>1</v>
      </c>
      <c r="O11" s="1" t="s">
        <v>15</v>
      </c>
    </row>
    <row r="12" spans="1:15" ht="12.75">
      <c r="A12">
        <v>1</v>
      </c>
      <c r="B12">
        <v>16</v>
      </c>
      <c r="C12" s="1">
        <f aca="true" t="shared" si="4" ref="C12:C20">C11+20</f>
        <v>39.5</v>
      </c>
      <c r="D12" s="1">
        <f>-Map!B4</f>
        <v>-64.52594885709624</v>
      </c>
      <c r="E12" s="1">
        <f t="shared" si="0"/>
        <v>-0.5</v>
      </c>
      <c r="F12" s="1">
        <f t="shared" si="1"/>
        <v>1</v>
      </c>
      <c r="G12" s="1">
        <v>0</v>
      </c>
      <c r="H12" s="1">
        <v>0</v>
      </c>
      <c r="I12" s="1">
        <v>0</v>
      </c>
      <c r="J12" s="1">
        <f t="shared" si="2"/>
        <v>1</v>
      </c>
      <c r="K12" s="1">
        <v>0</v>
      </c>
      <c r="L12" s="1">
        <v>0</v>
      </c>
      <c r="M12" s="1">
        <v>0</v>
      </c>
      <c r="N12" s="1">
        <f t="shared" si="3"/>
        <v>1</v>
      </c>
      <c r="O12" s="1" t="s">
        <v>15</v>
      </c>
    </row>
    <row r="13" spans="1:15" ht="12.75">
      <c r="A13">
        <v>1</v>
      </c>
      <c r="B13">
        <v>16</v>
      </c>
      <c r="C13" s="1">
        <f t="shared" si="4"/>
        <v>59.5</v>
      </c>
      <c r="D13" s="1">
        <f>-Map!B5</f>
        <v>-60.651110611814005</v>
      </c>
      <c r="E13" s="1">
        <f t="shared" si="0"/>
        <v>-0.5</v>
      </c>
      <c r="F13" s="1">
        <f t="shared" si="1"/>
        <v>1</v>
      </c>
      <c r="G13" s="1">
        <v>0</v>
      </c>
      <c r="H13" s="1">
        <v>0</v>
      </c>
      <c r="I13" s="1">
        <v>0</v>
      </c>
      <c r="J13" s="1">
        <f t="shared" si="2"/>
        <v>1</v>
      </c>
      <c r="K13" s="1">
        <v>0</v>
      </c>
      <c r="L13" s="1">
        <v>0</v>
      </c>
      <c r="M13" s="1">
        <v>0</v>
      </c>
      <c r="N13" s="1">
        <f t="shared" si="3"/>
        <v>1</v>
      </c>
      <c r="O13" s="1" t="s">
        <v>15</v>
      </c>
    </row>
    <row r="14" spans="1:15" ht="12.75">
      <c r="A14">
        <v>1</v>
      </c>
      <c r="B14">
        <v>16</v>
      </c>
      <c r="C14" s="1">
        <f t="shared" si="4"/>
        <v>79.5</v>
      </c>
      <c r="D14" s="1">
        <f>-Map!B6</f>
        <v>-56.58551605993375</v>
      </c>
      <c r="E14" s="1">
        <f t="shared" si="0"/>
        <v>-0.5</v>
      </c>
      <c r="F14" s="1">
        <f t="shared" si="1"/>
        <v>1</v>
      </c>
      <c r="G14" s="1">
        <v>0</v>
      </c>
      <c r="H14" s="1">
        <v>0</v>
      </c>
      <c r="I14" s="1">
        <v>0</v>
      </c>
      <c r="J14" s="1">
        <f t="shared" si="2"/>
        <v>1</v>
      </c>
      <c r="K14" s="1">
        <v>0</v>
      </c>
      <c r="L14" s="1">
        <v>0</v>
      </c>
      <c r="M14" s="1">
        <v>0</v>
      </c>
      <c r="N14" s="1">
        <f t="shared" si="3"/>
        <v>1</v>
      </c>
      <c r="O14" s="1" t="s">
        <v>15</v>
      </c>
    </row>
    <row r="15" spans="1:15" ht="12.75">
      <c r="A15">
        <v>1</v>
      </c>
      <c r="B15">
        <v>16</v>
      </c>
      <c r="C15" s="1">
        <f t="shared" si="4"/>
        <v>99.5</v>
      </c>
      <c r="D15" s="1">
        <f>-Map!B7</f>
        <v>-52.27537364828618</v>
      </c>
      <c r="E15" s="1">
        <f t="shared" si="0"/>
        <v>-0.5</v>
      </c>
      <c r="F15" s="1">
        <f t="shared" si="1"/>
        <v>1</v>
      </c>
      <c r="G15" s="1">
        <v>0</v>
      </c>
      <c r="H15" s="1">
        <v>0</v>
      </c>
      <c r="I15" s="1">
        <v>0</v>
      </c>
      <c r="J15" s="1">
        <f t="shared" si="2"/>
        <v>1</v>
      </c>
      <c r="K15" s="1">
        <v>0</v>
      </c>
      <c r="L15" s="1">
        <v>0</v>
      </c>
      <c r="M15" s="1">
        <v>0</v>
      </c>
      <c r="N15" s="1">
        <f t="shared" si="3"/>
        <v>1</v>
      </c>
      <c r="O15" s="1" t="s">
        <v>15</v>
      </c>
    </row>
    <row r="16" spans="1:15" ht="12.75">
      <c r="A16">
        <v>1</v>
      </c>
      <c r="B16">
        <v>16</v>
      </c>
      <c r="C16" s="1">
        <f t="shared" si="4"/>
        <v>119.5</v>
      </c>
      <c r="D16" s="1">
        <f>-Map!B8</f>
        <v>-47.66348669870618</v>
      </c>
      <c r="E16" s="1">
        <f t="shared" si="0"/>
        <v>-0.5</v>
      </c>
      <c r="F16" s="1">
        <f t="shared" si="1"/>
        <v>1</v>
      </c>
      <c r="G16" s="1">
        <v>0</v>
      </c>
      <c r="H16" s="1">
        <v>0</v>
      </c>
      <c r="I16" s="1">
        <v>0</v>
      </c>
      <c r="J16" s="1">
        <f t="shared" si="2"/>
        <v>1</v>
      </c>
      <c r="K16" s="1">
        <v>0</v>
      </c>
      <c r="L16" s="1">
        <v>0</v>
      </c>
      <c r="M16" s="1">
        <v>0</v>
      </c>
      <c r="N16" s="1">
        <f t="shared" si="3"/>
        <v>1</v>
      </c>
      <c r="O16" s="1" t="s">
        <v>15</v>
      </c>
    </row>
    <row r="17" spans="1:15" ht="12.75">
      <c r="A17">
        <v>1</v>
      </c>
      <c r="B17">
        <v>16</v>
      </c>
      <c r="C17" s="1">
        <f t="shared" si="4"/>
        <v>139.5</v>
      </c>
      <c r="D17" s="1">
        <f>-Map!B9</f>
        <v>-42.67580830337276</v>
      </c>
      <c r="E17" s="1">
        <f t="shared" si="0"/>
        <v>-0.5</v>
      </c>
      <c r="F17" s="1">
        <f t="shared" si="1"/>
        <v>1</v>
      </c>
      <c r="G17" s="1">
        <v>0</v>
      </c>
      <c r="H17" s="1">
        <v>0</v>
      </c>
      <c r="I17" s="1">
        <v>0</v>
      </c>
      <c r="J17" s="1">
        <f t="shared" si="2"/>
        <v>1</v>
      </c>
      <c r="K17" s="1">
        <v>0</v>
      </c>
      <c r="L17" s="1">
        <v>0</v>
      </c>
      <c r="M17" s="1">
        <v>0</v>
      </c>
      <c r="N17" s="1">
        <f t="shared" si="3"/>
        <v>1</v>
      </c>
      <c r="O17" s="1" t="s">
        <v>15</v>
      </c>
    </row>
    <row r="18" spans="1:15" ht="12.75">
      <c r="A18">
        <v>1</v>
      </c>
      <c r="B18">
        <v>16</v>
      </c>
      <c r="C18" s="1">
        <f t="shared" si="4"/>
        <v>159.5</v>
      </c>
      <c r="D18" s="1">
        <f>-Map!B10</f>
        <v>-37.20415995109333</v>
      </c>
      <c r="E18" s="1">
        <f t="shared" si="0"/>
        <v>-0.5</v>
      </c>
      <c r="F18" s="1">
        <f t="shared" si="1"/>
        <v>1</v>
      </c>
      <c r="G18" s="1">
        <v>0</v>
      </c>
      <c r="H18" s="1">
        <v>0</v>
      </c>
      <c r="I18" s="1">
        <v>0</v>
      </c>
      <c r="J18" s="1">
        <f t="shared" si="2"/>
        <v>1</v>
      </c>
      <c r="K18" s="1">
        <v>0</v>
      </c>
      <c r="L18" s="1">
        <v>0</v>
      </c>
      <c r="M18" s="1">
        <v>0</v>
      </c>
      <c r="N18" s="1">
        <f t="shared" si="3"/>
        <v>1</v>
      </c>
      <c r="O18" s="1" t="s">
        <v>15</v>
      </c>
    </row>
    <row r="19" spans="1:15" ht="12.75">
      <c r="A19">
        <v>1</v>
      </c>
      <c r="B19">
        <v>16</v>
      </c>
      <c r="C19" s="1">
        <f t="shared" si="4"/>
        <v>179.5</v>
      </c>
      <c r="D19" s="1">
        <f>-Map!B11</f>
        <v>-31.077095303996934</v>
      </c>
      <c r="E19" s="1">
        <f t="shared" si="0"/>
        <v>-0.5</v>
      </c>
      <c r="F19" s="1">
        <f t="shared" si="1"/>
        <v>1</v>
      </c>
      <c r="G19" s="1">
        <v>0</v>
      </c>
      <c r="H19" s="1">
        <v>0</v>
      </c>
      <c r="I19" s="1">
        <v>0</v>
      </c>
      <c r="J19" s="1">
        <f t="shared" si="2"/>
        <v>1</v>
      </c>
      <c r="K19" s="1">
        <v>0</v>
      </c>
      <c r="L19" s="1">
        <v>0</v>
      </c>
      <c r="M19" s="1">
        <v>0</v>
      </c>
      <c r="N19" s="1">
        <f t="shared" si="3"/>
        <v>1</v>
      </c>
      <c r="O19" s="1" t="s">
        <v>15</v>
      </c>
    </row>
    <row r="20" spans="1:15" ht="12.75">
      <c r="A20">
        <v>1</v>
      </c>
      <c r="B20">
        <v>16</v>
      </c>
      <c r="C20" s="1">
        <f t="shared" si="4"/>
        <v>199.5</v>
      </c>
      <c r="D20" s="1">
        <f>-Map!B12</f>
        <v>-24</v>
      </c>
      <c r="E20" s="1">
        <f t="shared" si="0"/>
        <v>-0.5</v>
      </c>
      <c r="F20" s="1">
        <f t="shared" si="1"/>
        <v>1</v>
      </c>
      <c r="G20" s="1">
        <v>0</v>
      </c>
      <c r="H20" s="1">
        <v>0</v>
      </c>
      <c r="I20" s="1">
        <v>0</v>
      </c>
      <c r="J20" s="1">
        <f t="shared" si="2"/>
        <v>1</v>
      </c>
      <c r="K20" s="1">
        <v>0</v>
      </c>
      <c r="L20" s="1">
        <v>0</v>
      </c>
      <c r="M20" s="1">
        <v>0</v>
      </c>
      <c r="N20" s="1">
        <f t="shared" si="3"/>
        <v>1</v>
      </c>
      <c r="O20" s="1" t="s">
        <v>15</v>
      </c>
    </row>
    <row r="21" spans="1:4" ht="12.75">
      <c r="A21" t="s">
        <v>16</v>
      </c>
      <c r="D21" s="1">
        <v>1</v>
      </c>
    </row>
    <row r="22" spans="1:15" ht="12.75">
      <c r="A22">
        <v>1</v>
      </c>
      <c r="B22">
        <v>16</v>
      </c>
      <c r="C22" s="1">
        <f>0-$D$7/2</f>
        <v>-0.5</v>
      </c>
      <c r="D22" s="1">
        <f>-Map!C2</f>
        <v>-71.34800883087865</v>
      </c>
      <c r="E22" s="1">
        <f aca="true" t="shared" si="5" ref="E22:E32">20-$D$7/2</f>
        <v>19.5</v>
      </c>
      <c r="F22" s="1">
        <f aca="true" t="shared" si="6" ref="F22:F32">$D$7</f>
        <v>1</v>
      </c>
      <c r="G22" s="1">
        <v>0</v>
      </c>
      <c r="H22" s="1">
        <v>0</v>
      </c>
      <c r="I22" s="1">
        <v>0</v>
      </c>
      <c r="J22" s="1">
        <f aca="true" t="shared" si="7" ref="J22:J32">$D$7</f>
        <v>1</v>
      </c>
      <c r="K22" s="1">
        <v>0</v>
      </c>
      <c r="L22" s="1">
        <v>0</v>
      </c>
      <c r="M22" s="1">
        <v>0</v>
      </c>
      <c r="N22" s="1">
        <f aca="true" t="shared" si="8" ref="N22:N32">$D$7</f>
        <v>1</v>
      </c>
      <c r="O22" s="1" t="s">
        <v>15</v>
      </c>
    </row>
    <row r="23" spans="1:15" ht="12.75">
      <c r="A23">
        <v>1</v>
      </c>
      <c r="B23">
        <v>16</v>
      </c>
      <c r="C23" s="1">
        <f>C22+20</f>
        <v>19.5</v>
      </c>
      <c r="D23" s="1">
        <f>-Map!C3</f>
        <v>-68.37426476018358</v>
      </c>
      <c r="E23" s="1">
        <f t="shared" si="5"/>
        <v>19.5</v>
      </c>
      <c r="F23" s="1">
        <f t="shared" si="6"/>
        <v>1</v>
      </c>
      <c r="G23" s="1">
        <v>0</v>
      </c>
      <c r="H23" s="1">
        <v>0</v>
      </c>
      <c r="I23" s="1">
        <v>0</v>
      </c>
      <c r="J23" s="1">
        <f t="shared" si="7"/>
        <v>1</v>
      </c>
      <c r="K23" s="1">
        <v>0</v>
      </c>
      <c r="L23" s="1">
        <v>0</v>
      </c>
      <c r="M23" s="1">
        <v>0</v>
      </c>
      <c r="N23" s="1">
        <f t="shared" si="8"/>
        <v>1</v>
      </c>
      <c r="O23" s="1" t="s">
        <v>15</v>
      </c>
    </row>
    <row r="24" spans="1:15" ht="12.75">
      <c r="A24">
        <v>1</v>
      </c>
      <c r="B24">
        <v>16</v>
      </c>
      <c r="C24" s="1">
        <f aca="true" t="shared" si="9" ref="C24:C32">C23+20</f>
        <v>39.5</v>
      </c>
      <c r="D24" s="1">
        <f>-Map!C4</f>
        <v>-65.0277361107989</v>
      </c>
      <c r="E24" s="1">
        <f t="shared" si="5"/>
        <v>19.5</v>
      </c>
      <c r="F24" s="1">
        <f t="shared" si="6"/>
        <v>1</v>
      </c>
      <c r="G24" s="1">
        <v>0</v>
      </c>
      <c r="H24" s="1">
        <v>0</v>
      </c>
      <c r="I24" s="1">
        <v>0</v>
      </c>
      <c r="J24" s="1">
        <f t="shared" si="7"/>
        <v>1</v>
      </c>
      <c r="K24" s="1">
        <v>0</v>
      </c>
      <c r="L24" s="1">
        <v>0</v>
      </c>
      <c r="M24" s="1">
        <v>0</v>
      </c>
      <c r="N24" s="1">
        <f t="shared" si="8"/>
        <v>1</v>
      </c>
      <c r="O24" s="1" t="s">
        <v>15</v>
      </c>
    </row>
    <row r="25" spans="1:15" ht="12.75">
      <c r="A25">
        <v>1</v>
      </c>
      <c r="B25">
        <v>16</v>
      </c>
      <c r="C25" s="1">
        <f t="shared" si="9"/>
        <v>59.5</v>
      </c>
      <c r="D25" s="1">
        <f>-Map!C5</f>
        <v>-61.41413492563781</v>
      </c>
      <c r="E25" s="1">
        <f t="shared" si="5"/>
        <v>19.5</v>
      </c>
      <c r="F25" s="1">
        <f t="shared" si="6"/>
        <v>1</v>
      </c>
      <c r="G25" s="1">
        <v>0</v>
      </c>
      <c r="H25" s="1">
        <v>0</v>
      </c>
      <c r="I25" s="1">
        <v>0</v>
      </c>
      <c r="J25" s="1">
        <f t="shared" si="7"/>
        <v>1</v>
      </c>
      <c r="K25" s="1">
        <v>0</v>
      </c>
      <c r="L25" s="1">
        <v>0</v>
      </c>
      <c r="M25" s="1">
        <v>0</v>
      </c>
      <c r="N25" s="1">
        <f t="shared" si="8"/>
        <v>1</v>
      </c>
      <c r="O25" s="1" t="s">
        <v>15</v>
      </c>
    </row>
    <row r="26" spans="1:15" ht="12.75">
      <c r="A26">
        <v>1</v>
      </c>
      <c r="B26">
        <v>16</v>
      </c>
      <c r="C26" s="1">
        <f t="shared" si="9"/>
        <v>79.5</v>
      </c>
      <c r="D26" s="1">
        <f>-Map!C6</f>
        <v>-57.56370655075165</v>
      </c>
      <c r="E26" s="1">
        <f t="shared" si="5"/>
        <v>19.5</v>
      </c>
      <c r="F26" s="1">
        <f t="shared" si="6"/>
        <v>1</v>
      </c>
      <c r="G26" s="1">
        <v>0</v>
      </c>
      <c r="H26" s="1">
        <v>0</v>
      </c>
      <c r="I26" s="1">
        <v>0</v>
      </c>
      <c r="J26" s="1">
        <f t="shared" si="7"/>
        <v>1</v>
      </c>
      <c r="K26" s="1">
        <v>0</v>
      </c>
      <c r="L26" s="1">
        <v>0</v>
      </c>
      <c r="M26" s="1">
        <v>0</v>
      </c>
      <c r="N26" s="1">
        <f t="shared" si="8"/>
        <v>1</v>
      </c>
      <c r="O26" s="1" t="s">
        <v>15</v>
      </c>
    </row>
    <row r="27" spans="1:15" ht="12.75">
      <c r="A27">
        <v>1</v>
      </c>
      <c r="B27">
        <v>16</v>
      </c>
      <c r="C27" s="1">
        <f t="shared" si="9"/>
        <v>99.5</v>
      </c>
      <c r="D27" s="1">
        <f>-Map!C7</f>
        <v>-53.482350891064115</v>
      </c>
      <c r="E27" s="1">
        <f t="shared" si="5"/>
        <v>19.5</v>
      </c>
      <c r="F27" s="1">
        <f t="shared" si="6"/>
        <v>1</v>
      </c>
      <c r="G27" s="1">
        <v>0</v>
      </c>
      <c r="H27" s="1">
        <v>0</v>
      </c>
      <c r="I27" s="1">
        <v>0</v>
      </c>
      <c r="J27" s="1">
        <f t="shared" si="7"/>
        <v>1</v>
      </c>
      <c r="K27" s="1">
        <v>0</v>
      </c>
      <c r="L27" s="1">
        <v>0</v>
      </c>
      <c r="M27" s="1">
        <v>0</v>
      </c>
      <c r="N27" s="1">
        <f t="shared" si="8"/>
        <v>1</v>
      </c>
      <c r="O27" s="1" t="s">
        <v>15</v>
      </c>
    </row>
    <row r="28" spans="1:15" ht="12.75">
      <c r="A28">
        <v>1</v>
      </c>
      <c r="B28">
        <v>16</v>
      </c>
      <c r="C28" s="1">
        <f t="shared" si="9"/>
        <v>119.5</v>
      </c>
      <c r="D28" s="1">
        <f>-Map!C8</f>
        <v>-49.16665168295744</v>
      </c>
      <c r="E28" s="1">
        <f t="shared" si="5"/>
        <v>19.5</v>
      </c>
      <c r="F28" s="1">
        <f t="shared" si="6"/>
        <v>1</v>
      </c>
      <c r="G28" s="1">
        <v>0</v>
      </c>
      <c r="H28" s="1">
        <v>0</v>
      </c>
      <c r="I28" s="1">
        <v>0</v>
      </c>
      <c r="J28" s="1">
        <f t="shared" si="7"/>
        <v>1</v>
      </c>
      <c r="K28" s="1">
        <v>0</v>
      </c>
      <c r="L28" s="1">
        <v>0</v>
      </c>
      <c r="M28" s="1">
        <v>0</v>
      </c>
      <c r="N28" s="1">
        <f t="shared" si="8"/>
        <v>1</v>
      </c>
      <c r="O28" s="1" t="s">
        <v>15</v>
      </c>
    </row>
    <row r="29" spans="1:15" ht="12.75">
      <c r="A29">
        <v>1</v>
      </c>
      <c r="B29">
        <v>16</v>
      </c>
      <c r="C29" s="1">
        <f t="shared" si="9"/>
        <v>139.5</v>
      </c>
      <c r="D29" s="1">
        <f>-Map!C9</f>
        <v>-44.6116875076269</v>
      </c>
      <c r="E29" s="1">
        <f t="shared" si="5"/>
        <v>19.5</v>
      </c>
      <c r="F29" s="1">
        <f t="shared" si="6"/>
        <v>1</v>
      </c>
      <c r="G29" s="1">
        <v>0</v>
      </c>
      <c r="H29" s="1">
        <v>0</v>
      </c>
      <c r="I29" s="1">
        <v>0</v>
      </c>
      <c r="J29" s="1">
        <f t="shared" si="7"/>
        <v>1</v>
      </c>
      <c r="K29" s="1">
        <v>0</v>
      </c>
      <c r="L29" s="1">
        <v>0</v>
      </c>
      <c r="M29" s="1">
        <v>0</v>
      </c>
      <c r="N29" s="1">
        <f t="shared" si="8"/>
        <v>1</v>
      </c>
      <c r="O29" s="1" t="s">
        <v>15</v>
      </c>
    </row>
    <row r="30" spans="1:15" ht="12.75">
      <c r="A30">
        <v>1</v>
      </c>
      <c r="B30">
        <v>16</v>
      </c>
      <c r="C30" s="1">
        <f t="shared" si="9"/>
        <v>159.5</v>
      </c>
      <c r="D30" s="1">
        <f>-Map!C10</f>
        <v>-39.825824740562354</v>
      </c>
      <c r="E30" s="1">
        <f t="shared" si="5"/>
        <v>19.5</v>
      </c>
      <c r="F30" s="1">
        <f t="shared" si="6"/>
        <v>1</v>
      </c>
      <c r="G30" s="1">
        <v>0</v>
      </c>
      <c r="H30" s="1">
        <v>0</v>
      </c>
      <c r="I30" s="1">
        <v>0</v>
      </c>
      <c r="J30" s="1">
        <f t="shared" si="7"/>
        <v>1</v>
      </c>
      <c r="K30" s="1">
        <v>0</v>
      </c>
      <c r="L30" s="1">
        <v>0</v>
      </c>
      <c r="M30" s="1">
        <v>0</v>
      </c>
      <c r="N30" s="1">
        <f t="shared" si="8"/>
        <v>1</v>
      </c>
      <c r="O30" s="1" t="s">
        <v>15</v>
      </c>
    </row>
    <row r="31" spans="1:15" ht="12.75">
      <c r="A31">
        <v>1</v>
      </c>
      <c r="B31">
        <v>16</v>
      </c>
      <c r="C31" s="1">
        <f t="shared" si="9"/>
        <v>179.5</v>
      </c>
      <c r="D31" s="1">
        <f>-Map!C11</f>
        <v>-34.87721782866049</v>
      </c>
      <c r="E31" s="1">
        <f t="shared" si="5"/>
        <v>19.5</v>
      </c>
      <c r="F31" s="1">
        <f t="shared" si="6"/>
        <v>1</v>
      </c>
      <c r="G31" s="1">
        <v>0</v>
      </c>
      <c r="H31" s="1">
        <v>0</v>
      </c>
      <c r="I31" s="1">
        <v>0</v>
      </c>
      <c r="J31" s="1">
        <f t="shared" si="7"/>
        <v>1</v>
      </c>
      <c r="K31" s="1">
        <v>0</v>
      </c>
      <c r="L31" s="1">
        <v>0</v>
      </c>
      <c r="M31" s="1">
        <v>0</v>
      </c>
      <c r="N31" s="1">
        <f t="shared" si="8"/>
        <v>1</v>
      </c>
      <c r="O31" s="1" t="s">
        <v>15</v>
      </c>
    </row>
    <row r="32" spans="1:15" ht="12.75">
      <c r="A32">
        <v>1</v>
      </c>
      <c r="B32">
        <v>16</v>
      </c>
      <c r="C32" s="1">
        <f t="shared" si="9"/>
        <v>199.5</v>
      </c>
      <c r="D32" s="1">
        <f>-Map!C12</f>
        <v>-30.052872330499845</v>
      </c>
      <c r="E32" s="1">
        <f t="shared" si="5"/>
        <v>19.5</v>
      </c>
      <c r="F32" s="1">
        <f t="shared" si="6"/>
        <v>1</v>
      </c>
      <c r="G32" s="1">
        <v>0</v>
      </c>
      <c r="H32" s="1">
        <v>0</v>
      </c>
      <c r="I32" s="1">
        <v>0</v>
      </c>
      <c r="J32" s="1">
        <f t="shared" si="7"/>
        <v>1</v>
      </c>
      <c r="K32" s="1">
        <v>0</v>
      </c>
      <c r="L32" s="1">
        <v>0</v>
      </c>
      <c r="M32" s="1">
        <v>0</v>
      </c>
      <c r="N32" s="1">
        <f t="shared" si="8"/>
        <v>1</v>
      </c>
      <c r="O32" s="1" t="s">
        <v>15</v>
      </c>
    </row>
    <row r="33" spans="1:4" ht="12.75">
      <c r="A33" t="s">
        <v>16</v>
      </c>
      <c r="D33" s="1">
        <v>2</v>
      </c>
    </row>
    <row r="34" spans="1:15" ht="12.75">
      <c r="A34">
        <v>1</v>
      </c>
      <c r="B34">
        <v>16</v>
      </c>
      <c r="C34" s="1">
        <f>0-$D$7/2</f>
        <v>-0.5</v>
      </c>
      <c r="D34" s="1">
        <f>-Map!D2</f>
        <v>-71.4394535287982</v>
      </c>
      <c r="E34" s="1">
        <f aca="true" t="shared" si="10" ref="E34:E44">40-$D$7/2</f>
        <v>39.5</v>
      </c>
      <c r="F34" s="1">
        <f aca="true" t="shared" si="11" ref="F34:F44">$D$7</f>
        <v>1</v>
      </c>
      <c r="G34" s="1">
        <v>0</v>
      </c>
      <c r="H34" s="1">
        <v>0</v>
      </c>
      <c r="I34" s="1">
        <v>0</v>
      </c>
      <c r="J34" s="1">
        <f aca="true" t="shared" si="12" ref="J34:J44">$D$7</f>
        <v>1</v>
      </c>
      <c r="K34" s="1">
        <v>0</v>
      </c>
      <c r="L34" s="1">
        <v>0</v>
      </c>
      <c r="M34" s="1">
        <v>0</v>
      </c>
      <c r="N34" s="1">
        <f aca="true" t="shared" si="13" ref="N34:N44">$D$7</f>
        <v>1</v>
      </c>
      <c r="O34" s="1" t="s">
        <v>15</v>
      </c>
    </row>
    <row r="35" spans="1:15" ht="12.75">
      <c r="A35">
        <v>1</v>
      </c>
      <c r="B35">
        <v>16</v>
      </c>
      <c r="C35" s="1">
        <f>C34+20</f>
        <v>19.5</v>
      </c>
      <c r="D35" s="1">
        <f>-Map!D3</f>
        <v>-68.8459736925409</v>
      </c>
      <c r="E35" s="1">
        <f t="shared" si="10"/>
        <v>39.5</v>
      </c>
      <c r="F35" s="1">
        <f t="shared" si="11"/>
        <v>1</v>
      </c>
      <c r="G35" s="1">
        <v>0</v>
      </c>
      <c r="H35" s="1">
        <v>0</v>
      </c>
      <c r="I35" s="1">
        <v>0</v>
      </c>
      <c r="J35" s="1">
        <f t="shared" si="12"/>
        <v>1</v>
      </c>
      <c r="K35" s="1">
        <v>0</v>
      </c>
      <c r="L35" s="1">
        <v>0</v>
      </c>
      <c r="M35" s="1">
        <v>0</v>
      </c>
      <c r="N35" s="1">
        <f t="shared" si="13"/>
        <v>1</v>
      </c>
      <c r="O35" s="1" t="s">
        <v>15</v>
      </c>
    </row>
    <row r="36" spans="1:15" ht="12.75">
      <c r="A36">
        <v>1</v>
      </c>
      <c r="B36">
        <v>16</v>
      </c>
      <c r="C36" s="1">
        <f aca="true" t="shared" si="14" ref="C36:C44">C35+20</f>
        <v>39.5</v>
      </c>
      <c r="D36" s="1">
        <f>-Map!D4</f>
        <v>-65.79659551787223</v>
      </c>
      <c r="E36" s="1">
        <f t="shared" si="10"/>
        <v>39.5</v>
      </c>
      <c r="F36" s="1">
        <f t="shared" si="11"/>
        <v>1</v>
      </c>
      <c r="G36" s="1">
        <v>0</v>
      </c>
      <c r="H36" s="1">
        <v>0</v>
      </c>
      <c r="I36" s="1">
        <v>0</v>
      </c>
      <c r="J36" s="1">
        <f t="shared" si="12"/>
        <v>1</v>
      </c>
      <c r="K36" s="1">
        <v>0</v>
      </c>
      <c r="L36" s="1">
        <v>0</v>
      </c>
      <c r="M36" s="1">
        <v>0</v>
      </c>
      <c r="N36" s="1">
        <f t="shared" si="13"/>
        <v>1</v>
      </c>
      <c r="O36" s="1" t="s">
        <v>15</v>
      </c>
    </row>
    <row r="37" spans="1:15" ht="12.75">
      <c r="A37">
        <v>1</v>
      </c>
      <c r="B37">
        <v>16</v>
      </c>
      <c r="C37" s="1">
        <f t="shared" si="14"/>
        <v>59.5</v>
      </c>
      <c r="D37" s="1">
        <f>-Map!D5</f>
        <v>-62.41398600348613</v>
      </c>
      <c r="E37" s="1">
        <f t="shared" si="10"/>
        <v>39.5</v>
      </c>
      <c r="F37" s="1">
        <f t="shared" si="11"/>
        <v>1</v>
      </c>
      <c r="G37" s="1">
        <v>0</v>
      </c>
      <c r="H37" s="1">
        <v>0</v>
      </c>
      <c r="I37" s="1">
        <v>0</v>
      </c>
      <c r="J37" s="1">
        <f t="shared" si="12"/>
        <v>1</v>
      </c>
      <c r="K37" s="1">
        <v>0</v>
      </c>
      <c r="L37" s="1">
        <v>0</v>
      </c>
      <c r="M37" s="1">
        <v>0</v>
      </c>
      <c r="N37" s="1">
        <f t="shared" si="13"/>
        <v>1</v>
      </c>
      <c r="O37" s="1" t="s">
        <v>15</v>
      </c>
    </row>
    <row r="38" spans="1:15" ht="12.75">
      <c r="A38">
        <v>1</v>
      </c>
      <c r="B38">
        <v>16</v>
      </c>
      <c r="C38" s="1">
        <f t="shared" si="14"/>
        <v>79.5</v>
      </c>
      <c r="D38" s="1">
        <f>-Map!D6</f>
        <v>-58.77282388251132</v>
      </c>
      <c r="E38" s="1">
        <f t="shared" si="10"/>
        <v>39.5</v>
      </c>
      <c r="F38" s="1">
        <f t="shared" si="11"/>
        <v>1</v>
      </c>
      <c r="G38" s="1">
        <v>0</v>
      </c>
      <c r="H38" s="1">
        <v>0</v>
      </c>
      <c r="I38" s="1">
        <v>0</v>
      </c>
      <c r="J38" s="1">
        <f t="shared" si="12"/>
        <v>1</v>
      </c>
      <c r="K38" s="1">
        <v>0</v>
      </c>
      <c r="L38" s="1">
        <v>0</v>
      </c>
      <c r="M38" s="1">
        <v>0</v>
      </c>
      <c r="N38" s="1">
        <f t="shared" si="13"/>
        <v>1</v>
      </c>
      <c r="O38" s="1" t="s">
        <v>15</v>
      </c>
    </row>
    <row r="39" spans="1:15" ht="12.75">
      <c r="A39">
        <v>1</v>
      </c>
      <c r="B39">
        <v>16</v>
      </c>
      <c r="C39" s="1">
        <f t="shared" si="14"/>
        <v>99.5</v>
      </c>
      <c r="D39" s="1">
        <f>-Map!D7</f>
        <v>-54.92367124635122</v>
      </c>
      <c r="E39" s="1">
        <f t="shared" si="10"/>
        <v>39.5</v>
      </c>
      <c r="F39" s="1">
        <f t="shared" si="11"/>
        <v>1</v>
      </c>
      <c r="G39" s="1">
        <v>0</v>
      </c>
      <c r="H39" s="1">
        <v>0</v>
      </c>
      <c r="I39" s="1">
        <v>0</v>
      </c>
      <c r="J39" s="1">
        <f t="shared" si="12"/>
        <v>1</v>
      </c>
      <c r="K39" s="1">
        <v>0</v>
      </c>
      <c r="L39" s="1">
        <v>0</v>
      </c>
      <c r="M39" s="1">
        <v>0</v>
      </c>
      <c r="N39" s="1">
        <f t="shared" si="13"/>
        <v>1</v>
      </c>
      <c r="O39" s="1" t="s">
        <v>15</v>
      </c>
    </row>
    <row r="40" spans="1:15" ht="12.75">
      <c r="A40">
        <v>1</v>
      </c>
      <c r="B40">
        <v>16</v>
      </c>
      <c r="C40" s="1">
        <f t="shared" si="14"/>
        <v>119.5</v>
      </c>
      <c r="D40" s="1">
        <f>-Map!D8</f>
        <v>-50.909081231404286</v>
      </c>
      <c r="E40" s="1">
        <f t="shared" si="10"/>
        <v>39.5</v>
      </c>
      <c r="F40" s="1">
        <f t="shared" si="11"/>
        <v>1</v>
      </c>
      <c r="G40" s="1">
        <v>0</v>
      </c>
      <c r="H40" s="1">
        <v>0</v>
      </c>
      <c r="I40" s="1">
        <v>0</v>
      </c>
      <c r="J40" s="1">
        <f t="shared" si="12"/>
        <v>1</v>
      </c>
      <c r="K40" s="1">
        <v>0</v>
      </c>
      <c r="L40" s="1">
        <v>0</v>
      </c>
      <c r="M40" s="1">
        <v>0</v>
      </c>
      <c r="N40" s="1">
        <f t="shared" si="13"/>
        <v>1</v>
      </c>
      <c r="O40" s="1" t="s">
        <v>15</v>
      </c>
    </row>
    <row r="41" spans="1:15" ht="12.75">
      <c r="A41">
        <v>1</v>
      </c>
      <c r="B41">
        <v>16</v>
      </c>
      <c r="C41" s="1">
        <f t="shared" si="14"/>
        <v>139.5</v>
      </c>
      <c r="D41" s="1">
        <f>-Map!D9</f>
        <v>-46.77846495525078</v>
      </c>
      <c r="E41" s="1">
        <f t="shared" si="10"/>
        <v>39.5</v>
      </c>
      <c r="F41" s="1">
        <f t="shared" si="11"/>
        <v>1</v>
      </c>
      <c r="G41" s="1">
        <v>0</v>
      </c>
      <c r="H41" s="1">
        <v>0</v>
      </c>
      <c r="I41" s="1">
        <v>0</v>
      </c>
      <c r="J41" s="1">
        <f t="shared" si="12"/>
        <v>1</v>
      </c>
      <c r="K41" s="1">
        <v>0</v>
      </c>
      <c r="L41" s="1">
        <v>0</v>
      </c>
      <c r="M41" s="1">
        <v>0</v>
      </c>
      <c r="N41" s="1">
        <f t="shared" si="13"/>
        <v>1</v>
      </c>
      <c r="O41" s="1" t="s">
        <v>15</v>
      </c>
    </row>
    <row r="42" spans="1:15" ht="12.75">
      <c r="A42">
        <v>1</v>
      </c>
      <c r="B42">
        <v>16</v>
      </c>
      <c r="C42" s="1">
        <f t="shared" si="14"/>
        <v>159.5</v>
      </c>
      <c r="D42" s="1">
        <f>-Map!D10</f>
        <v>-42.61023339761154</v>
      </c>
      <c r="E42" s="1">
        <f t="shared" si="10"/>
        <v>39.5</v>
      </c>
      <c r="F42" s="1">
        <f t="shared" si="11"/>
        <v>1</v>
      </c>
      <c r="G42" s="1">
        <v>0</v>
      </c>
      <c r="H42" s="1">
        <v>0</v>
      </c>
      <c r="I42" s="1">
        <v>0</v>
      </c>
      <c r="J42" s="1">
        <f t="shared" si="12"/>
        <v>1</v>
      </c>
      <c r="K42" s="1">
        <v>0</v>
      </c>
      <c r="L42" s="1">
        <v>0</v>
      </c>
      <c r="M42" s="1">
        <v>0</v>
      </c>
      <c r="N42" s="1">
        <f t="shared" si="13"/>
        <v>1</v>
      </c>
      <c r="O42" s="1" t="s">
        <v>15</v>
      </c>
    </row>
    <row r="43" spans="1:15" ht="12.75">
      <c r="A43">
        <v>1</v>
      </c>
      <c r="B43">
        <v>16</v>
      </c>
      <c r="C43" s="1">
        <f t="shared" si="14"/>
        <v>179.5</v>
      </c>
      <c r="D43" s="1">
        <f>-Map!D11</f>
        <v>-38.55307874105901</v>
      </c>
      <c r="E43" s="1">
        <f t="shared" si="10"/>
        <v>39.5</v>
      </c>
      <c r="F43" s="1">
        <f t="shared" si="11"/>
        <v>1</v>
      </c>
      <c r="G43" s="1">
        <v>0</v>
      </c>
      <c r="H43" s="1">
        <v>0</v>
      </c>
      <c r="I43" s="1">
        <v>0</v>
      </c>
      <c r="J43" s="1">
        <f t="shared" si="12"/>
        <v>1</v>
      </c>
      <c r="K43" s="1">
        <v>0</v>
      </c>
      <c r="L43" s="1">
        <v>0</v>
      </c>
      <c r="M43" s="1">
        <v>0</v>
      </c>
      <c r="N43" s="1">
        <f t="shared" si="13"/>
        <v>1</v>
      </c>
      <c r="O43" s="1" t="s">
        <v>15</v>
      </c>
    </row>
    <row r="44" spans="1:15" ht="12.75">
      <c r="A44">
        <v>1</v>
      </c>
      <c r="B44">
        <v>16</v>
      </c>
      <c r="C44" s="1">
        <f t="shared" si="14"/>
        <v>199.5</v>
      </c>
      <c r="D44" s="1">
        <f>-Map!D12</f>
        <v>-34.899658182732686</v>
      </c>
      <c r="E44" s="1">
        <f t="shared" si="10"/>
        <v>39.5</v>
      </c>
      <c r="F44" s="1">
        <f t="shared" si="11"/>
        <v>1</v>
      </c>
      <c r="G44" s="1">
        <v>0</v>
      </c>
      <c r="H44" s="1">
        <v>0</v>
      </c>
      <c r="I44" s="1">
        <v>0</v>
      </c>
      <c r="J44" s="1">
        <f t="shared" si="12"/>
        <v>1</v>
      </c>
      <c r="K44" s="1">
        <v>0</v>
      </c>
      <c r="L44" s="1">
        <v>0</v>
      </c>
      <c r="M44" s="1">
        <v>0</v>
      </c>
      <c r="N44" s="1">
        <f t="shared" si="13"/>
        <v>1</v>
      </c>
      <c r="O44" s="1" t="s">
        <v>15</v>
      </c>
    </row>
    <row r="45" spans="1:4" ht="12.75">
      <c r="A45" t="s">
        <v>16</v>
      </c>
      <c r="D45" s="1">
        <v>3</v>
      </c>
    </row>
    <row r="46" spans="1:15" ht="12.75">
      <c r="A46">
        <v>1</v>
      </c>
      <c r="B46">
        <v>16</v>
      </c>
      <c r="C46" s="1">
        <f>0-$D$7/2</f>
        <v>-0.5</v>
      </c>
      <c r="D46" s="1">
        <f>-Map!E2</f>
        <v>-72.17926798929496</v>
      </c>
      <c r="E46" s="1">
        <f aca="true" t="shared" si="15" ref="E46:E56">60-$D$7/2</f>
        <v>59.5</v>
      </c>
      <c r="F46" s="1">
        <f aca="true" t="shared" si="16" ref="F46:F56">$D$7</f>
        <v>1</v>
      </c>
      <c r="G46" s="1">
        <v>0</v>
      </c>
      <c r="H46" s="1">
        <v>0</v>
      </c>
      <c r="I46" s="1">
        <v>0</v>
      </c>
      <c r="J46" s="1">
        <f aca="true" t="shared" si="17" ref="J46:J56">$D$7</f>
        <v>1</v>
      </c>
      <c r="K46" s="1">
        <v>0</v>
      </c>
      <c r="L46" s="1">
        <v>0</v>
      </c>
      <c r="M46" s="1">
        <v>0</v>
      </c>
      <c r="N46" s="1">
        <f aca="true" t="shared" si="18" ref="N46:N56">$D$7</f>
        <v>1</v>
      </c>
      <c r="O46" s="1" t="s">
        <v>15</v>
      </c>
    </row>
    <row r="47" spans="1:15" ht="12.75">
      <c r="A47">
        <v>1</v>
      </c>
      <c r="B47">
        <v>16</v>
      </c>
      <c r="C47" s="1">
        <f>C46+20</f>
        <v>19.5</v>
      </c>
      <c r="D47" s="1">
        <f>-Map!E3</f>
        <v>-69.77358058320462</v>
      </c>
      <c r="E47" s="1">
        <f t="shared" si="15"/>
        <v>59.5</v>
      </c>
      <c r="F47" s="1">
        <f t="shared" si="16"/>
        <v>1</v>
      </c>
      <c r="G47" s="1">
        <v>0</v>
      </c>
      <c r="H47" s="1">
        <v>0</v>
      </c>
      <c r="I47" s="1">
        <v>0</v>
      </c>
      <c r="J47" s="1">
        <f t="shared" si="17"/>
        <v>1</v>
      </c>
      <c r="K47" s="1">
        <v>0</v>
      </c>
      <c r="L47" s="1">
        <v>0</v>
      </c>
      <c r="M47" s="1">
        <v>0</v>
      </c>
      <c r="N47" s="1">
        <f t="shared" si="18"/>
        <v>1</v>
      </c>
      <c r="O47" s="1" t="s">
        <v>15</v>
      </c>
    </row>
    <row r="48" spans="1:15" ht="12.75">
      <c r="A48">
        <v>1</v>
      </c>
      <c r="B48">
        <v>16</v>
      </c>
      <c r="C48" s="1">
        <f aca="true" t="shared" si="19" ref="C48:C56">C47+20</f>
        <v>39.5</v>
      </c>
      <c r="D48" s="1">
        <f>-Map!E4</f>
        <v>-66.89868583019533</v>
      </c>
      <c r="E48" s="1">
        <f t="shared" si="15"/>
        <v>59.5</v>
      </c>
      <c r="F48" s="1">
        <f t="shared" si="16"/>
        <v>1</v>
      </c>
      <c r="G48" s="1">
        <v>0</v>
      </c>
      <c r="H48" s="1">
        <v>0</v>
      </c>
      <c r="I48" s="1">
        <v>0</v>
      </c>
      <c r="J48" s="1">
        <f t="shared" si="17"/>
        <v>1</v>
      </c>
      <c r="K48" s="1">
        <v>0</v>
      </c>
      <c r="L48" s="1">
        <v>0</v>
      </c>
      <c r="M48" s="1">
        <v>0</v>
      </c>
      <c r="N48" s="1">
        <f t="shared" si="18"/>
        <v>1</v>
      </c>
      <c r="O48" s="1" t="s">
        <v>15</v>
      </c>
    </row>
    <row r="49" spans="1:15" ht="12.75">
      <c r="A49">
        <v>1</v>
      </c>
      <c r="B49">
        <v>16</v>
      </c>
      <c r="C49" s="1">
        <f t="shared" si="19"/>
        <v>59.5</v>
      </c>
      <c r="D49" s="1">
        <f>-Map!E5</f>
        <v>-63.672389216837686</v>
      </c>
      <c r="E49" s="1">
        <f t="shared" si="15"/>
        <v>59.5</v>
      </c>
      <c r="F49" s="1">
        <f t="shared" si="16"/>
        <v>1</v>
      </c>
      <c r="G49" s="1">
        <v>0</v>
      </c>
      <c r="H49" s="1">
        <v>0</v>
      </c>
      <c r="I49" s="1">
        <v>0</v>
      </c>
      <c r="J49" s="1">
        <f t="shared" si="17"/>
        <v>1</v>
      </c>
      <c r="K49" s="1">
        <v>0</v>
      </c>
      <c r="L49" s="1">
        <v>0</v>
      </c>
      <c r="M49" s="1">
        <v>0</v>
      </c>
      <c r="N49" s="1">
        <f t="shared" si="18"/>
        <v>1</v>
      </c>
      <c r="O49" s="1" t="s">
        <v>15</v>
      </c>
    </row>
    <row r="50" spans="1:15" ht="12.75">
      <c r="A50">
        <v>1</v>
      </c>
      <c r="B50">
        <v>16</v>
      </c>
      <c r="C50" s="1">
        <f t="shared" si="19"/>
        <v>79.5</v>
      </c>
      <c r="D50" s="1">
        <f>-Map!E6</f>
        <v>-60.189931243576</v>
      </c>
      <c r="E50" s="1">
        <f t="shared" si="15"/>
        <v>59.5</v>
      </c>
      <c r="F50" s="1">
        <f t="shared" si="16"/>
        <v>1</v>
      </c>
      <c r="G50" s="1">
        <v>0</v>
      </c>
      <c r="H50" s="1">
        <v>0</v>
      </c>
      <c r="I50" s="1">
        <v>0</v>
      </c>
      <c r="J50" s="1">
        <f t="shared" si="17"/>
        <v>1</v>
      </c>
      <c r="K50" s="1">
        <v>0</v>
      </c>
      <c r="L50" s="1">
        <v>0</v>
      </c>
      <c r="M50" s="1">
        <v>0</v>
      </c>
      <c r="N50" s="1">
        <f t="shared" si="18"/>
        <v>1</v>
      </c>
      <c r="O50" s="1" t="s">
        <v>15</v>
      </c>
    </row>
    <row r="51" spans="1:15" ht="12.75">
      <c r="A51">
        <v>1</v>
      </c>
      <c r="B51">
        <v>16</v>
      </c>
      <c r="C51" s="1">
        <f t="shared" si="19"/>
        <v>99.5</v>
      </c>
      <c r="D51" s="1">
        <f>-Map!E7</f>
        <v>-56.53042850291689</v>
      </c>
      <c r="E51" s="1">
        <f t="shared" si="15"/>
        <v>59.5</v>
      </c>
      <c r="F51" s="1">
        <f t="shared" si="16"/>
        <v>1</v>
      </c>
      <c r="G51" s="1">
        <v>0</v>
      </c>
      <c r="H51" s="1">
        <v>0</v>
      </c>
      <c r="I51" s="1">
        <v>0</v>
      </c>
      <c r="J51" s="1">
        <f t="shared" si="17"/>
        <v>1</v>
      </c>
      <c r="K51" s="1">
        <v>0</v>
      </c>
      <c r="L51" s="1">
        <v>0</v>
      </c>
      <c r="M51" s="1">
        <v>0</v>
      </c>
      <c r="N51" s="1">
        <f t="shared" si="18"/>
        <v>1</v>
      </c>
      <c r="O51" s="1" t="s">
        <v>15</v>
      </c>
    </row>
    <row r="52" spans="1:15" ht="12.75">
      <c r="A52">
        <v>1</v>
      </c>
      <c r="B52">
        <v>16</v>
      </c>
      <c r="C52" s="1">
        <f t="shared" si="19"/>
        <v>119.5</v>
      </c>
      <c r="D52" s="1">
        <f>-Map!E8</f>
        <v>-52.767536593964735</v>
      </c>
      <c r="E52" s="1">
        <f t="shared" si="15"/>
        <v>59.5</v>
      </c>
      <c r="F52" s="1">
        <f t="shared" si="16"/>
        <v>1</v>
      </c>
      <c r="G52" s="1">
        <v>0</v>
      </c>
      <c r="H52" s="1">
        <v>0</v>
      </c>
      <c r="I52" s="1">
        <v>0</v>
      </c>
      <c r="J52" s="1">
        <f t="shared" si="17"/>
        <v>1</v>
      </c>
      <c r="K52" s="1">
        <v>0</v>
      </c>
      <c r="L52" s="1">
        <v>0</v>
      </c>
      <c r="M52" s="1">
        <v>0</v>
      </c>
      <c r="N52" s="1">
        <f t="shared" si="18"/>
        <v>1</v>
      </c>
      <c r="O52" s="1" t="s">
        <v>15</v>
      </c>
    </row>
    <row r="53" spans="1:15" ht="12.75">
      <c r="A53">
        <v>1</v>
      </c>
      <c r="B53">
        <v>16</v>
      </c>
      <c r="C53" s="1">
        <f t="shared" si="19"/>
        <v>139.5</v>
      </c>
      <c r="D53" s="1">
        <f>-Map!E9</f>
        <v>-48.9828572863008</v>
      </c>
      <c r="E53" s="1">
        <f t="shared" si="15"/>
        <v>59.5</v>
      </c>
      <c r="F53" s="1">
        <f t="shared" si="16"/>
        <v>1</v>
      </c>
      <c r="G53" s="1">
        <v>0</v>
      </c>
      <c r="H53" s="1">
        <v>0</v>
      </c>
      <c r="I53" s="1">
        <v>0</v>
      </c>
      <c r="J53" s="1">
        <f t="shared" si="17"/>
        <v>1</v>
      </c>
      <c r="K53" s="1">
        <v>0</v>
      </c>
      <c r="L53" s="1">
        <v>0</v>
      </c>
      <c r="M53" s="1">
        <v>0</v>
      </c>
      <c r="N53" s="1">
        <f t="shared" si="18"/>
        <v>1</v>
      </c>
      <c r="O53" s="1" t="s">
        <v>15</v>
      </c>
    </row>
    <row r="54" spans="1:15" ht="12.75">
      <c r="A54">
        <v>1</v>
      </c>
      <c r="B54">
        <v>16</v>
      </c>
      <c r="C54" s="1">
        <f t="shared" si="19"/>
        <v>159.5</v>
      </c>
      <c r="D54" s="1">
        <f>-Map!E10</f>
        <v>-45.28356481745596</v>
      </c>
      <c r="E54" s="1">
        <f t="shared" si="15"/>
        <v>59.5</v>
      </c>
      <c r="F54" s="1">
        <f t="shared" si="16"/>
        <v>1</v>
      </c>
      <c r="G54" s="1">
        <v>0</v>
      </c>
      <c r="H54" s="1">
        <v>0</v>
      </c>
      <c r="I54" s="1">
        <v>0</v>
      </c>
      <c r="J54" s="1">
        <f t="shared" si="17"/>
        <v>1</v>
      </c>
      <c r="K54" s="1">
        <v>0</v>
      </c>
      <c r="L54" s="1">
        <v>0</v>
      </c>
      <c r="M54" s="1">
        <v>0</v>
      </c>
      <c r="N54" s="1">
        <f t="shared" si="18"/>
        <v>1</v>
      </c>
      <c r="O54" s="1" t="s">
        <v>15</v>
      </c>
    </row>
    <row r="55" spans="1:15" ht="12.75">
      <c r="A55">
        <v>1</v>
      </c>
      <c r="B55">
        <v>16</v>
      </c>
      <c r="C55" s="1">
        <f t="shared" si="19"/>
        <v>179.5</v>
      </c>
      <c r="D55" s="1">
        <f>-Map!E11</f>
        <v>-41.825205285804344</v>
      </c>
      <c r="E55" s="1">
        <f t="shared" si="15"/>
        <v>59.5</v>
      </c>
      <c r="F55" s="1">
        <f t="shared" si="16"/>
        <v>1</v>
      </c>
      <c r="G55" s="1">
        <v>0</v>
      </c>
      <c r="H55" s="1">
        <v>0</v>
      </c>
      <c r="I55" s="1">
        <v>0</v>
      </c>
      <c r="J55" s="1">
        <f t="shared" si="17"/>
        <v>1</v>
      </c>
      <c r="K55" s="1">
        <v>0</v>
      </c>
      <c r="L55" s="1">
        <v>0</v>
      </c>
      <c r="M55" s="1">
        <v>0</v>
      </c>
      <c r="N55" s="1">
        <f t="shared" si="18"/>
        <v>1</v>
      </c>
      <c r="O55" s="1" t="s">
        <v>15</v>
      </c>
    </row>
    <row r="56" spans="1:15" ht="12.75">
      <c r="A56">
        <v>1</v>
      </c>
      <c r="B56">
        <v>16</v>
      </c>
      <c r="C56" s="1">
        <f t="shared" si="19"/>
        <v>199.5</v>
      </c>
      <c r="D56" s="1">
        <f>-Map!E12</f>
        <v>-38.83308876119894</v>
      </c>
      <c r="E56" s="1">
        <f t="shared" si="15"/>
        <v>59.5</v>
      </c>
      <c r="F56" s="1">
        <f t="shared" si="16"/>
        <v>1</v>
      </c>
      <c r="G56" s="1">
        <v>0</v>
      </c>
      <c r="H56" s="1">
        <v>0</v>
      </c>
      <c r="I56" s="1">
        <v>0</v>
      </c>
      <c r="J56" s="1">
        <f t="shared" si="17"/>
        <v>1</v>
      </c>
      <c r="K56" s="1">
        <v>0</v>
      </c>
      <c r="L56" s="1">
        <v>0</v>
      </c>
      <c r="M56" s="1">
        <v>0</v>
      </c>
      <c r="N56" s="1">
        <f t="shared" si="18"/>
        <v>1</v>
      </c>
      <c r="O56" s="1" t="s">
        <v>15</v>
      </c>
    </row>
    <row r="57" spans="1:4" ht="12.75">
      <c r="A57" t="s">
        <v>16</v>
      </c>
      <c r="D57" s="1">
        <v>4</v>
      </c>
    </row>
    <row r="58" spans="1:15" ht="12.75">
      <c r="A58">
        <v>1</v>
      </c>
      <c r="B58">
        <v>16</v>
      </c>
      <c r="C58" s="1">
        <f>0-$D$7/2</f>
        <v>-0.5</v>
      </c>
      <c r="D58" s="1">
        <f>-Map!F2</f>
        <v>-73.52050407758117</v>
      </c>
      <c r="E58" s="1">
        <f aca="true" t="shared" si="20" ref="E58:E68">80-$D$7/2</f>
        <v>79.5</v>
      </c>
      <c r="F58" s="1">
        <f aca="true" t="shared" si="21" ref="F58:F68">$D$7</f>
        <v>1</v>
      </c>
      <c r="G58" s="1">
        <v>0</v>
      </c>
      <c r="H58" s="1">
        <v>0</v>
      </c>
      <c r="I58" s="1">
        <v>0</v>
      </c>
      <c r="J58" s="1">
        <f aca="true" t="shared" si="22" ref="J58:J68">$D$7</f>
        <v>1</v>
      </c>
      <c r="K58" s="1">
        <v>0</v>
      </c>
      <c r="L58" s="1">
        <v>0</v>
      </c>
      <c r="M58" s="1">
        <v>0</v>
      </c>
      <c r="N58" s="1">
        <f aca="true" t="shared" si="23" ref="N58:N68">$D$7</f>
        <v>1</v>
      </c>
      <c r="O58" s="1" t="s">
        <v>15</v>
      </c>
    </row>
    <row r="59" spans="1:15" ht="12.75">
      <c r="A59">
        <v>1</v>
      </c>
      <c r="B59">
        <v>16</v>
      </c>
      <c r="C59" s="1">
        <f>C58+20</f>
        <v>19.5</v>
      </c>
      <c r="D59" s="1">
        <f>-Map!F3</f>
        <v>-71.17039439929269</v>
      </c>
      <c r="E59" s="1">
        <f t="shared" si="20"/>
        <v>79.5</v>
      </c>
      <c r="F59" s="1">
        <f t="shared" si="21"/>
        <v>1</v>
      </c>
      <c r="G59" s="1">
        <v>0</v>
      </c>
      <c r="H59" s="1">
        <v>0</v>
      </c>
      <c r="I59" s="1">
        <v>0</v>
      </c>
      <c r="J59" s="1">
        <f t="shared" si="22"/>
        <v>1</v>
      </c>
      <c r="K59" s="1">
        <v>0</v>
      </c>
      <c r="L59" s="1">
        <v>0</v>
      </c>
      <c r="M59" s="1">
        <v>0</v>
      </c>
      <c r="N59" s="1">
        <f t="shared" si="23"/>
        <v>1</v>
      </c>
      <c r="O59" s="1" t="s">
        <v>15</v>
      </c>
    </row>
    <row r="60" spans="1:15" ht="12.75">
      <c r="A60">
        <v>1</v>
      </c>
      <c r="B60">
        <v>16</v>
      </c>
      <c r="C60" s="1">
        <f aca="true" t="shared" si="24" ref="C60:C68">C59+20</f>
        <v>39.5</v>
      </c>
      <c r="D60" s="1">
        <f>-Map!F4</f>
        <v>-68.35217753380775</v>
      </c>
      <c r="E60" s="1">
        <f t="shared" si="20"/>
        <v>79.5</v>
      </c>
      <c r="F60" s="1">
        <f t="shared" si="21"/>
        <v>1</v>
      </c>
      <c r="G60" s="1">
        <v>0</v>
      </c>
      <c r="H60" s="1">
        <v>0</v>
      </c>
      <c r="I60" s="1">
        <v>0</v>
      </c>
      <c r="J60" s="1">
        <f t="shared" si="22"/>
        <v>1</v>
      </c>
      <c r="K60" s="1">
        <v>0</v>
      </c>
      <c r="L60" s="1">
        <v>0</v>
      </c>
      <c r="M60" s="1">
        <v>0</v>
      </c>
      <c r="N60" s="1">
        <f t="shared" si="23"/>
        <v>1</v>
      </c>
      <c r="O60" s="1" t="s">
        <v>15</v>
      </c>
    </row>
    <row r="61" spans="1:15" ht="12.75">
      <c r="A61">
        <v>1</v>
      </c>
      <c r="B61">
        <v>16</v>
      </c>
      <c r="C61" s="1">
        <f t="shared" si="24"/>
        <v>59.5</v>
      </c>
      <c r="D61" s="1">
        <f>-Map!F5</f>
        <v>-65.18695328903122</v>
      </c>
      <c r="E61" s="1">
        <f t="shared" si="20"/>
        <v>79.5</v>
      </c>
      <c r="F61" s="1">
        <f t="shared" si="21"/>
        <v>1</v>
      </c>
      <c r="G61" s="1">
        <v>0</v>
      </c>
      <c r="H61" s="1">
        <v>0</v>
      </c>
      <c r="I61" s="1">
        <v>0</v>
      </c>
      <c r="J61" s="1">
        <f t="shared" si="22"/>
        <v>1</v>
      </c>
      <c r="K61" s="1">
        <v>0</v>
      </c>
      <c r="L61" s="1">
        <v>0</v>
      </c>
      <c r="M61" s="1">
        <v>0</v>
      </c>
      <c r="N61" s="1">
        <f t="shared" si="23"/>
        <v>1</v>
      </c>
      <c r="O61" s="1" t="s">
        <v>15</v>
      </c>
    </row>
    <row r="62" spans="1:15" ht="12.75">
      <c r="A62">
        <v>1</v>
      </c>
      <c r="B62">
        <v>16</v>
      </c>
      <c r="C62" s="1">
        <f t="shared" si="24"/>
        <v>79.5</v>
      </c>
      <c r="D62" s="1">
        <f>-Map!F6</f>
        <v>-61.784082858527185</v>
      </c>
      <c r="E62" s="1">
        <f t="shared" si="20"/>
        <v>79.5</v>
      </c>
      <c r="F62" s="1">
        <f t="shared" si="21"/>
        <v>1</v>
      </c>
      <c r="G62" s="1">
        <v>0</v>
      </c>
      <c r="H62" s="1">
        <v>0</v>
      </c>
      <c r="I62" s="1">
        <v>0</v>
      </c>
      <c r="J62" s="1">
        <f t="shared" si="22"/>
        <v>1</v>
      </c>
      <c r="K62" s="1">
        <v>0</v>
      </c>
      <c r="L62" s="1">
        <v>0</v>
      </c>
      <c r="M62" s="1">
        <v>0</v>
      </c>
      <c r="N62" s="1">
        <f t="shared" si="23"/>
        <v>1</v>
      </c>
      <c r="O62" s="1" t="s">
        <v>15</v>
      </c>
    </row>
    <row r="63" spans="1:15" ht="12.75">
      <c r="A63">
        <v>1</v>
      </c>
      <c r="B63">
        <v>16</v>
      </c>
      <c r="C63" s="1">
        <f t="shared" si="24"/>
        <v>99.5</v>
      </c>
      <c r="D63" s="1">
        <f>-Map!F7</f>
        <v>-58.24057442280226</v>
      </c>
      <c r="E63" s="1">
        <f t="shared" si="20"/>
        <v>79.5</v>
      </c>
      <c r="F63" s="1">
        <f t="shared" si="21"/>
        <v>1</v>
      </c>
      <c r="G63" s="1">
        <v>0</v>
      </c>
      <c r="H63" s="1">
        <v>0</v>
      </c>
      <c r="I63" s="1">
        <v>0</v>
      </c>
      <c r="J63" s="1">
        <f t="shared" si="22"/>
        <v>1</v>
      </c>
      <c r="K63" s="1">
        <v>0</v>
      </c>
      <c r="L63" s="1">
        <v>0</v>
      </c>
      <c r="M63" s="1">
        <v>0</v>
      </c>
      <c r="N63" s="1">
        <f t="shared" si="23"/>
        <v>1</v>
      </c>
      <c r="O63" s="1" t="s">
        <v>15</v>
      </c>
    </row>
    <row r="64" spans="1:15" ht="12.75">
      <c r="A64">
        <v>1</v>
      </c>
      <c r="B64">
        <v>16</v>
      </c>
      <c r="C64" s="1">
        <f t="shared" si="24"/>
        <v>119.5</v>
      </c>
      <c r="D64" s="1">
        <f>-Map!F8</f>
        <v>-54.64777887873364</v>
      </c>
      <c r="E64" s="1">
        <f t="shared" si="20"/>
        <v>79.5</v>
      </c>
      <c r="F64" s="1">
        <f t="shared" si="21"/>
        <v>1</v>
      </c>
      <c r="G64" s="1">
        <v>0</v>
      </c>
      <c r="H64" s="1">
        <v>0</v>
      </c>
      <c r="I64" s="1">
        <v>0</v>
      </c>
      <c r="J64" s="1">
        <f t="shared" si="22"/>
        <v>1</v>
      </c>
      <c r="K64" s="1">
        <v>0</v>
      </c>
      <c r="L64" s="1">
        <v>0</v>
      </c>
      <c r="M64" s="1">
        <v>0</v>
      </c>
      <c r="N64" s="1">
        <f t="shared" si="23"/>
        <v>1</v>
      </c>
      <c r="O64" s="1" t="s">
        <v>15</v>
      </c>
    </row>
    <row r="65" spans="1:15" ht="12.75">
      <c r="A65">
        <v>1</v>
      </c>
      <c r="B65">
        <v>16</v>
      </c>
      <c r="C65" s="1">
        <f t="shared" si="24"/>
        <v>139.5</v>
      </c>
      <c r="D65" s="1">
        <f>-Map!F9</f>
        <v>-51.101862347077194</v>
      </c>
      <c r="E65" s="1">
        <f t="shared" si="20"/>
        <v>79.5</v>
      </c>
      <c r="F65" s="1">
        <f t="shared" si="21"/>
        <v>1</v>
      </c>
      <c r="G65" s="1">
        <v>0</v>
      </c>
      <c r="H65" s="1">
        <v>0</v>
      </c>
      <c r="I65" s="1">
        <v>0</v>
      </c>
      <c r="J65" s="1">
        <f t="shared" si="22"/>
        <v>1</v>
      </c>
      <c r="K65" s="1">
        <v>0</v>
      </c>
      <c r="L65" s="1">
        <v>0</v>
      </c>
      <c r="M65" s="1">
        <v>0</v>
      </c>
      <c r="N65" s="1">
        <f t="shared" si="23"/>
        <v>1</v>
      </c>
      <c r="O65" s="1" t="s">
        <v>15</v>
      </c>
    </row>
    <row r="66" spans="1:15" ht="12.75">
      <c r="A66">
        <v>1</v>
      </c>
      <c r="B66">
        <v>16</v>
      </c>
      <c r="C66" s="1">
        <f t="shared" si="24"/>
        <v>159.5</v>
      </c>
      <c r="D66" s="1">
        <f>-Map!F10</f>
        <v>-47.71596292490032</v>
      </c>
      <c r="E66" s="1">
        <f t="shared" si="20"/>
        <v>79.5</v>
      </c>
      <c r="F66" s="1">
        <f t="shared" si="21"/>
        <v>1</v>
      </c>
      <c r="G66" s="1">
        <v>0</v>
      </c>
      <c r="H66" s="1">
        <v>0</v>
      </c>
      <c r="I66" s="1">
        <v>0</v>
      </c>
      <c r="J66" s="1">
        <f t="shared" si="22"/>
        <v>1</v>
      </c>
      <c r="K66" s="1">
        <v>0</v>
      </c>
      <c r="L66" s="1">
        <v>0</v>
      </c>
      <c r="M66" s="1">
        <v>0</v>
      </c>
      <c r="N66" s="1">
        <f t="shared" si="23"/>
        <v>1</v>
      </c>
      <c r="O66" s="1" t="s">
        <v>15</v>
      </c>
    </row>
    <row r="67" spans="1:15" ht="12.75">
      <c r="A67">
        <v>1</v>
      </c>
      <c r="B67">
        <v>16</v>
      </c>
      <c r="C67" s="1">
        <f t="shared" si="24"/>
        <v>179.5</v>
      </c>
      <c r="D67" s="1">
        <f>-Map!F11</f>
        <v>-44.631088508788224</v>
      </c>
      <c r="E67" s="1">
        <f t="shared" si="20"/>
        <v>79.5</v>
      </c>
      <c r="F67" s="1">
        <f t="shared" si="21"/>
        <v>1</v>
      </c>
      <c r="G67" s="1">
        <v>0</v>
      </c>
      <c r="H67" s="1">
        <v>0</v>
      </c>
      <c r="I67" s="1">
        <v>0</v>
      </c>
      <c r="J67" s="1">
        <f t="shared" si="22"/>
        <v>1</v>
      </c>
      <c r="K67" s="1">
        <v>0</v>
      </c>
      <c r="L67" s="1">
        <v>0</v>
      </c>
      <c r="M67" s="1">
        <v>0</v>
      </c>
      <c r="N67" s="1">
        <f t="shared" si="23"/>
        <v>1</v>
      </c>
      <c r="O67" s="1" t="s">
        <v>15</v>
      </c>
    </row>
    <row r="68" spans="1:15" ht="12.75">
      <c r="A68">
        <v>1</v>
      </c>
      <c r="B68">
        <v>16</v>
      </c>
      <c r="C68" s="1">
        <f t="shared" si="24"/>
        <v>199.5</v>
      </c>
      <c r="D68" s="1">
        <f>-Map!F12</f>
        <v>-42.01849005749076</v>
      </c>
      <c r="E68" s="1">
        <f t="shared" si="20"/>
        <v>79.5</v>
      </c>
      <c r="F68" s="1">
        <f t="shared" si="21"/>
        <v>1</v>
      </c>
      <c r="G68" s="1">
        <v>0</v>
      </c>
      <c r="H68" s="1">
        <v>0</v>
      </c>
      <c r="I68" s="1">
        <v>0</v>
      </c>
      <c r="J68" s="1">
        <f t="shared" si="22"/>
        <v>1</v>
      </c>
      <c r="K68" s="1">
        <v>0</v>
      </c>
      <c r="L68" s="1">
        <v>0</v>
      </c>
      <c r="M68" s="1">
        <v>0</v>
      </c>
      <c r="N68" s="1">
        <f t="shared" si="23"/>
        <v>1</v>
      </c>
      <c r="O68" s="1" t="s">
        <v>15</v>
      </c>
    </row>
    <row r="69" spans="1:4" ht="12.75">
      <c r="A69" t="s">
        <v>16</v>
      </c>
      <c r="D69" s="1">
        <v>5</v>
      </c>
    </row>
    <row r="70" spans="1:15" ht="12.75">
      <c r="A70">
        <v>1</v>
      </c>
      <c r="B70">
        <v>16</v>
      </c>
      <c r="C70" s="1">
        <f>0-$D$7/2</f>
        <v>-0.5</v>
      </c>
      <c r="D70" s="1">
        <f>-Map!G2</f>
        <v>-75.44926735315781</v>
      </c>
      <c r="E70" s="1">
        <f aca="true" t="shared" si="25" ref="E70:E80">100-$D$7/2</f>
        <v>99.5</v>
      </c>
      <c r="F70" s="1">
        <f aca="true" t="shared" si="26" ref="F70:F80">$D$7</f>
        <v>1</v>
      </c>
      <c r="G70" s="1">
        <v>0</v>
      </c>
      <c r="H70" s="1">
        <v>0</v>
      </c>
      <c r="I70" s="1">
        <v>0</v>
      </c>
      <c r="J70" s="1">
        <f aca="true" t="shared" si="27" ref="J70:J80">$D$7</f>
        <v>1</v>
      </c>
      <c r="K70" s="1">
        <v>0</v>
      </c>
      <c r="L70" s="1">
        <v>0</v>
      </c>
      <c r="M70" s="1">
        <v>0</v>
      </c>
      <c r="N70" s="1">
        <f aca="true" t="shared" si="28" ref="N70:N80">$D$7</f>
        <v>1</v>
      </c>
      <c r="O70" s="1" t="s">
        <v>15</v>
      </c>
    </row>
    <row r="71" spans="1:15" ht="12.75">
      <c r="A71">
        <v>1</v>
      </c>
      <c r="B71">
        <v>16</v>
      </c>
      <c r="C71" s="1">
        <f>C70+20</f>
        <v>19.5</v>
      </c>
      <c r="D71" s="1">
        <f>-Map!G3</f>
        <v>-73.03531496416088</v>
      </c>
      <c r="E71" s="1">
        <f t="shared" si="25"/>
        <v>99.5</v>
      </c>
      <c r="F71" s="1">
        <f t="shared" si="26"/>
        <v>1</v>
      </c>
      <c r="G71" s="1">
        <v>0</v>
      </c>
      <c r="H71" s="1">
        <v>0</v>
      </c>
      <c r="I71" s="1">
        <v>0</v>
      </c>
      <c r="J71" s="1">
        <f t="shared" si="27"/>
        <v>1</v>
      </c>
      <c r="K71" s="1">
        <v>0</v>
      </c>
      <c r="L71" s="1">
        <v>0</v>
      </c>
      <c r="M71" s="1">
        <v>0</v>
      </c>
      <c r="N71" s="1">
        <f t="shared" si="28"/>
        <v>1</v>
      </c>
      <c r="O71" s="1" t="s">
        <v>15</v>
      </c>
    </row>
    <row r="72" spans="1:15" ht="12.75">
      <c r="A72">
        <v>1</v>
      </c>
      <c r="B72">
        <v>16</v>
      </c>
      <c r="C72" s="1">
        <f aca="true" t="shared" si="29" ref="C72:C80">C71+20</f>
        <v>39.5</v>
      </c>
      <c r="D72" s="1">
        <f>-Map!G4</f>
        <v>-70.15267613432016</v>
      </c>
      <c r="E72" s="1">
        <f t="shared" si="25"/>
        <v>99.5</v>
      </c>
      <c r="F72" s="1">
        <f t="shared" si="26"/>
        <v>1</v>
      </c>
      <c r="G72" s="1">
        <v>0</v>
      </c>
      <c r="H72" s="1">
        <v>0</v>
      </c>
      <c r="I72" s="1">
        <v>0</v>
      </c>
      <c r="J72" s="1">
        <f t="shared" si="27"/>
        <v>1</v>
      </c>
      <c r="K72" s="1">
        <v>0</v>
      </c>
      <c r="L72" s="1">
        <v>0</v>
      </c>
      <c r="M72" s="1">
        <v>0</v>
      </c>
      <c r="N72" s="1">
        <f t="shared" si="28"/>
        <v>1</v>
      </c>
      <c r="O72" s="1" t="s">
        <v>15</v>
      </c>
    </row>
    <row r="73" spans="1:15" ht="12.75">
      <c r="A73">
        <v>1</v>
      </c>
      <c r="B73">
        <v>16</v>
      </c>
      <c r="C73" s="1">
        <f t="shared" si="29"/>
        <v>59.5</v>
      </c>
      <c r="D73" s="1">
        <f>-Map!G5</f>
        <v>-66.93916303502485</v>
      </c>
      <c r="E73" s="1">
        <f t="shared" si="25"/>
        <v>99.5</v>
      </c>
      <c r="F73" s="1">
        <f t="shared" si="26"/>
        <v>1</v>
      </c>
      <c r="G73" s="1">
        <v>0</v>
      </c>
      <c r="H73" s="1">
        <v>0</v>
      </c>
      <c r="I73" s="1">
        <v>0</v>
      </c>
      <c r="J73" s="1">
        <f t="shared" si="27"/>
        <v>1</v>
      </c>
      <c r="K73" s="1">
        <v>0</v>
      </c>
      <c r="L73" s="1">
        <v>0</v>
      </c>
      <c r="M73" s="1">
        <v>0</v>
      </c>
      <c r="N73" s="1">
        <f t="shared" si="28"/>
        <v>1</v>
      </c>
      <c r="O73" s="1" t="s">
        <v>15</v>
      </c>
    </row>
    <row r="74" spans="1:15" ht="12.75">
      <c r="A74">
        <v>1</v>
      </c>
      <c r="B74">
        <v>16</v>
      </c>
      <c r="C74" s="1">
        <f t="shared" si="29"/>
        <v>79.5</v>
      </c>
      <c r="D74" s="1">
        <f>-Map!G6</f>
        <v>-63.518871955518826</v>
      </c>
      <c r="E74" s="1">
        <f t="shared" si="25"/>
        <v>99.5</v>
      </c>
      <c r="F74" s="1">
        <f t="shared" si="26"/>
        <v>1</v>
      </c>
      <c r="G74" s="1">
        <v>0</v>
      </c>
      <c r="H74" s="1">
        <v>0</v>
      </c>
      <c r="I74" s="1">
        <v>0</v>
      </c>
      <c r="J74" s="1">
        <f t="shared" si="27"/>
        <v>1</v>
      </c>
      <c r="K74" s="1">
        <v>0</v>
      </c>
      <c r="L74" s="1">
        <v>0</v>
      </c>
      <c r="M74" s="1">
        <v>0</v>
      </c>
      <c r="N74" s="1">
        <f t="shared" si="28"/>
        <v>1</v>
      </c>
      <c r="O74" s="1" t="s">
        <v>15</v>
      </c>
    </row>
    <row r="75" spans="1:15" ht="12.75">
      <c r="A75">
        <v>1</v>
      </c>
      <c r="B75">
        <v>16</v>
      </c>
      <c r="C75" s="1">
        <f t="shared" si="29"/>
        <v>99.5</v>
      </c>
      <c r="D75" s="1">
        <f>-Map!G7</f>
        <v>-60.000006936310534</v>
      </c>
      <c r="E75" s="1">
        <f t="shared" si="25"/>
        <v>99.5</v>
      </c>
      <c r="F75" s="1">
        <f t="shared" si="26"/>
        <v>1</v>
      </c>
      <c r="G75" s="1">
        <v>0</v>
      </c>
      <c r="H75" s="1">
        <v>0</v>
      </c>
      <c r="I75" s="1">
        <v>0</v>
      </c>
      <c r="J75" s="1">
        <f t="shared" si="27"/>
        <v>1</v>
      </c>
      <c r="K75" s="1">
        <v>0</v>
      </c>
      <c r="L75" s="1">
        <v>0</v>
      </c>
      <c r="M75" s="1">
        <v>0</v>
      </c>
      <c r="N75" s="1">
        <f t="shared" si="28"/>
        <v>1</v>
      </c>
      <c r="O75" s="1" t="s">
        <v>15</v>
      </c>
    </row>
    <row r="76" spans="1:15" ht="12.75">
      <c r="A76">
        <v>1</v>
      </c>
      <c r="B76">
        <v>16</v>
      </c>
      <c r="C76" s="1">
        <f t="shared" si="29"/>
        <v>119.5</v>
      </c>
      <c r="D76" s="1">
        <f>-Map!G8</f>
        <v>-56.481141663548655</v>
      </c>
      <c r="E76" s="1">
        <f t="shared" si="25"/>
        <v>99.5</v>
      </c>
      <c r="F76" s="1">
        <f t="shared" si="26"/>
        <v>1</v>
      </c>
      <c r="G76" s="1">
        <v>0</v>
      </c>
      <c r="H76" s="1">
        <v>0</v>
      </c>
      <c r="I76" s="1">
        <v>0</v>
      </c>
      <c r="J76" s="1">
        <f t="shared" si="27"/>
        <v>1</v>
      </c>
      <c r="K76" s="1">
        <v>0</v>
      </c>
      <c r="L76" s="1">
        <v>0</v>
      </c>
      <c r="M76" s="1">
        <v>0</v>
      </c>
      <c r="N76" s="1">
        <f t="shared" si="28"/>
        <v>1</v>
      </c>
      <c r="O76" s="1" t="s">
        <v>15</v>
      </c>
    </row>
    <row r="77" spans="1:15" ht="12.75">
      <c r="A77">
        <v>1</v>
      </c>
      <c r="B77">
        <v>16</v>
      </c>
      <c r="C77" s="1">
        <f t="shared" si="29"/>
        <v>139.5</v>
      </c>
      <c r="D77" s="1">
        <f>-Map!G9</f>
        <v>-53.060849853523315</v>
      </c>
      <c r="E77" s="1">
        <f t="shared" si="25"/>
        <v>99.5</v>
      </c>
      <c r="F77" s="1">
        <f t="shared" si="26"/>
        <v>1</v>
      </c>
      <c r="G77" s="1">
        <v>0</v>
      </c>
      <c r="H77" s="1">
        <v>0</v>
      </c>
      <c r="I77" s="1">
        <v>0</v>
      </c>
      <c r="J77" s="1">
        <f t="shared" si="27"/>
        <v>1</v>
      </c>
      <c r="K77" s="1">
        <v>0</v>
      </c>
      <c r="L77" s="1">
        <v>0</v>
      </c>
      <c r="M77" s="1">
        <v>0</v>
      </c>
      <c r="N77" s="1">
        <f t="shared" si="28"/>
        <v>1</v>
      </c>
      <c r="O77" s="1" t="s">
        <v>15</v>
      </c>
    </row>
    <row r="78" spans="1:15" ht="12.75">
      <c r="A78">
        <v>1</v>
      </c>
      <c r="B78">
        <v>16</v>
      </c>
      <c r="C78" s="1">
        <f t="shared" si="29"/>
        <v>159.5</v>
      </c>
      <c r="D78" s="1">
        <f>-Map!G10</f>
        <v>-49.847335634606566</v>
      </c>
      <c r="E78" s="1">
        <f t="shared" si="25"/>
        <v>99.5</v>
      </c>
      <c r="F78" s="1">
        <f t="shared" si="26"/>
        <v>1</v>
      </c>
      <c r="G78" s="1">
        <v>0</v>
      </c>
      <c r="H78" s="1">
        <v>0</v>
      </c>
      <c r="I78" s="1">
        <v>0</v>
      </c>
      <c r="J78" s="1">
        <f t="shared" si="27"/>
        <v>1</v>
      </c>
      <c r="K78" s="1">
        <v>0</v>
      </c>
      <c r="L78" s="1">
        <v>0</v>
      </c>
      <c r="M78" s="1">
        <v>0</v>
      </c>
      <c r="N78" s="1">
        <f t="shared" si="28"/>
        <v>1</v>
      </c>
      <c r="O78" s="1" t="s">
        <v>15</v>
      </c>
    </row>
    <row r="79" spans="1:15" ht="12.75">
      <c r="A79">
        <v>1</v>
      </c>
      <c r="B79">
        <v>16</v>
      </c>
      <c r="C79" s="1">
        <f t="shared" si="29"/>
        <v>179.5</v>
      </c>
      <c r="D79" s="1">
        <f>-Map!G11</f>
        <v>-46.96469543275186</v>
      </c>
      <c r="E79" s="1">
        <f t="shared" si="25"/>
        <v>99.5</v>
      </c>
      <c r="F79" s="1">
        <f t="shared" si="26"/>
        <v>1</v>
      </c>
      <c r="G79" s="1">
        <v>0</v>
      </c>
      <c r="H79" s="1">
        <v>0</v>
      </c>
      <c r="I79" s="1">
        <v>0</v>
      </c>
      <c r="J79" s="1">
        <f t="shared" si="27"/>
        <v>1</v>
      </c>
      <c r="K79" s="1">
        <v>0</v>
      </c>
      <c r="L79" s="1">
        <v>0</v>
      </c>
      <c r="M79" s="1">
        <v>0</v>
      </c>
      <c r="N79" s="1">
        <f t="shared" si="28"/>
        <v>1</v>
      </c>
      <c r="O79" s="1" t="s">
        <v>15</v>
      </c>
    </row>
    <row r="80" spans="1:15" ht="12.75">
      <c r="A80">
        <v>1</v>
      </c>
      <c r="B80">
        <v>16</v>
      </c>
      <c r="C80" s="1">
        <f t="shared" si="29"/>
        <v>199.5</v>
      </c>
      <c r="D80" s="1">
        <f>-Map!G12</f>
        <v>-44.55074158635189</v>
      </c>
      <c r="E80" s="1">
        <f t="shared" si="25"/>
        <v>99.5</v>
      </c>
      <c r="F80" s="1">
        <f t="shared" si="26"/>
        <v>1</v>
      </c>
      <c r="G80" s="1">
        <v>0</v>
      </c>
      <c r="H80" s="1">
        <v>0</v>
      </c>
      <c r="I80" s="1">
        <v>0</v>
      </c>
      <c r="J80" s="1">
        <f t="shared" si="27"/>
        <v>1</v>
      </c>
      <c r="K80" s="1">
        <v>0</v>
      </c>
      <c r="L80" s="1">
        <v>0</v>
      </c>
      <c r="M80" s="1">
        <v>0</v>
      </c>
      <c r="N80" s="1">
        <f t="shared" si="28"/>
        <v>1</v>
      </c>
      <c r="O80" s="1" t="s">
        <v>15</v>
      </c>
    </row>
    <row r="81" spans="1:4" ht="12.75">
      <c r="A81" t="s">
        <v>16</v>
      </c>
      <c r="D81" s="1">
        <v>6</v>
      </c>
    </row>
    <row r="82" spans="1:15" ht="12.75">
      <c r="A82">
        <v>1</v>
      </c>
      <c r="B82">
        <v>16</v>
      </c>
      <c r="C82" s="1">
        <f>0-$D$7/2</f>
        <v>-0.5</v>
      </c>
      <c r="D82" s="1">
        <f>-Map!H2</f>
        <v>-77.98151850337375</v>
      </c>
      <c r="E82" s="1">
        <f aca="true" t="shared" si="30" ref="E82:E92">120-$D$7/2</f>
        <v>119.5</v>
      </c>
      <c r="F82" s="1">
        <f aca="true" t="shared" si="31" ref="F82:F92">$D$7</f>
        <v>1</v>
      </c>
      <c r="G82" s="1">
        <v>0</v>
      </c>
      <c r="H82" s="1">
        <v>0</v>
      </c>
      <c r="I82" s="1">
        <v>0</v>
      </c>
      <c r="J82" s="1">
        <f aca="true" t="shared" si="32" ref="J82:J92">$D$7</f>
        <v>1</v>
      </c>
      <c r="K82" s="1">
        <v>0</v>
      </c>
      <c r="L82" s="1">
        <v>0</v>
      </c>
      <c r="M82" s="1">
        <v>0</v>
      </c>
      <c r="N82" s="1">
        <f aca="true" t="shared" si="33" ref="N82:N92">$D$7</f>
        <v>1</v>
      </c>
      <c r="O82" s="1" t="s">
        <v>15</v>
      </c>
    </row>
    <row r="83" spans="1:15" ht="12.75">
      <c r="A83">
        <v>1</v>
      </c>
      <c r="B83">
        <v>16</v>
      </c>
      <c r="C83" s="1">
        <f>C82+20</f>
        <v>19.5</v>
      </c>
      <c r="D83" s="1">
        <f>-Map!H3</f>
        <v>-75.36892153985463</v>
      </c>
      <c r="E83" s="1">
        <f t="shared" si="30"/>
        <v>119.5</v>
      </c>
      <c r="F83" s="1">
        <f t="shared" si="31"/>
        <v>1</v>
      </c>
      <c r="G83" s="1">
        <v>0</v>
      </c>
      <c r="H83" s="1">
        <v>0</v>
      </c>
      <c r="I83" s="1">
        <v>0</v>
      </c>
      <c r="J83" s="1">
        <f t="shared" si="32"/>
        <v>1</v>
      </c>
      <c r="K83" s="1">
        <v>0</v>
      </c>
      <c r="L83" s="1">
        <v>0</v>
      </c>
      <c r="M83" s="1">
        <v>0</v>
      </c>
      <c r="N83" s="1">
        <f t="shared" si="33"/>
        <v>1</v>
      </c>
      <c r="O83" s="1" t="s">
        <v>15</v>
      </c>
    </row>
    <row r="84" spans="1:15" ht="12.75">
      <c r="A84">
        <v>1</v>
      </c>
      <c r="B84">
        <v>16</v>
      </c>
      <c r="C84" s="1">
        <f aca="true" t="shared" si="34" ref="C84:C92">C83+20</f>
        <v>39.5</v>
      </c>
      <c r="D84" s="1">
        <f>-Map!H4</f>
        <v>-72.28404853102836</v>
      </c>
      <c r="E84" s="1">
        <f t="shared" si="30"/>
        <v>119.5</v>
      </c>
      <c r="F84" s="1">
        <f t="shared" si="31"/>
        <v>1</v>
      </c>
      <c r="G84" s="1">
        <v>0</v>
      </c>
      <c r="H84" s="1">
        <v>0</v>
      </c>
      <c r="I84" s="1">
        <v>0</v>
      </c>
      <c r="J84" s="1">
        <f t="shared" si="32"/>
        <v>1</v>
      </c>
      <c r="K84" s="1">
        <v>0</v>
      </c>
      <c r="L84" s="1">
        <v>0</v>
      </c>
      <c r="M84" s="1">
        <v>0</v>
      </c>
      <c r="N84" s="1">
        <f t="shared" si="33"/>
        <v>1</v>
      </c>
      <c r="O84" s="1" t="s">
        <v>15</v>
      </c>
    </row>
    <row r="85" spans="1:15" ht="12.75">
      <c r="A85">
        <v>1</v>
      </c>
      <c r="B85">
        <v>16</v>
      </c>
      <c r="C85" s="1">
        <f t="shared" si="34"/>
        <v>59.5</v>
      </c>
      <c r="D85" s="1">
        <f>-Map!H5</f>
        <v>-68.89815025883264</v>
      </c>
      <c r="E85" s="1">
        <f t="shared" si="30"/>
        <v>119.5</v>
      </c>
      <c r="F85" s="1">
        <f t="shared" si="31"/>
        <v>1</v>
      </c>
      <c r="G85" s="1">
        <v>0</v>
      </c>
      <c r="H85" s="1">
        <v>0</v>
      </c>
      <c r="I85" s="1">
        <v>0</v>
      </c>
      <c r="J85" s="1">
        <f t="shared" si="32"/>
        <v>1</v>
      </c>
      <c r="K85" s="1">
        <v>0</v>
      </c>
      <c r="L85" s="1">
        <v>0</v>
      </c>
      <c r="M85" s="1">
        <v>0</v>
      </c>
      <c r="N85" s="1">
        <f t="shared" si="33"/>
        <v>1</v>
      </c>
      <c r="O85" s="1" t="s">
        <v>15</v>
      </c>
    </row>
    <row r="86" spans="1:15" ht="12.75">
      <c r="A86">
        <v>1</v>
      </c>
      <c r="B86">
        <v>16</v>
      </c>
      <c r="C86" s="1">
        <f t="shared" si="34"/>
        <v>79.5</v>
      </c>
      <c r="D86" s="1">
        <f>-Map!H6</f>
        <v>-65.35223447860551</v>
      </c>
      <c r="E86" s="1">
        <f t="shared" si="30"/>
        <v>119.5</v>
      </c>
      <c r="F86" s="1">
        <f t="shared" si="31"/>
        <v>1</v>
      </c>
      <c r="G86" s="1">
        <v>0</v>
      </c>
      <c r="H86" s="1">
        <v>0</v>
      </c>
      <c r="I86" s="1">
        <v>0</v>
      </c>
      <c r="J86" s="1">
        <f t="shared" si="32"/>
        <v>1</v>
      </c>
      <c r="K86" s="1">
        <v>0</v>
      </c>
      <c r="L86" s="1">
        <v>0</v>
      </c>
      <c r="M86" s="1">
        <v>0</v>
      </c>
      <c r="N86" s="1">
        <f t="shared" si="33"/>
        <v>1</v>
      </c>
      <c r="O86" s="1" t="s">
        <v>15</v>
      </c>
    </row>
    <row r="87" spans="1:15" ht="12.75">
      <c r="A87">
        <v>1</v>
      </c>
      <c r="B87">
        <v>16</v>
      </c>
      <c r="C87" s="1">
        <f t="shared" si="34"/>
        <v>99.5</v>
      </c>
      <c r="D87" s="1">
        <f>-Map!H7</f>
        <v>-61.75943919789993</v>
      </c>
      <c r="E87" s="1">
        <f t="shared" si="30"/>
        <v>119.5</v>
      </c>
      <c r="F87" s="1">
        <f t="shared" si="31"/>
        <v>1</v>
      </c>
      <c r="G87" s="1">
        <v>0</v>
      </c>
      <c r="H87" s="1">
        <v>0</v>
      </c>
      <c r="I87" s="1">
        <v>0</v>
      </c>
      <c r="J87" s="1">
        <f t="shared" si="32"/>
        <v>1</v>
      </c>
      <c r="K87" s="1">
        <v>0</v>
      </c>
      <c r="L87" s="1">
        <v>0</v>
      </c>
      <c r="M87" s="1">
        <v>0</v>
      </c>
      <c r="N87" s="1">
        <f t="shared" si="33"/>
        <v>1</v>
      </c>
      <c r="O87" s="1" t="s">
        <v>15</v>
      </c>
    </row>
    <row r="88" spans="1:15" ht="12.75">
      <c r="A88">
        <v>1</v>
      </c>
      <c r="B88">
        <v>16</v>
      </c>
      <c r="C88" s="1">
        <f t="shared" si="34"/>
        <v>119.5</v>
      </c>
      <c r="D88" s="1">
        <f>-Map!H8</f>
        <v>-58.21593050666551</v>
      </c>
      <c r="E88" s="1">
        <f t="shared" si="30"/>
        <v>119.5</v>
      </c>
      <c r="F88" s="1">
        <f t="shared" si="31"/>
        <v>1</v>
      </c>
      <c r="G88" s="1">
        <v>0</v>
      </c>
      <c r="H88" s="1">
        <v>0</v>
      </c>
      <c r="I88" s="1">
        <v>0</v>
      </c>
      <c r="J88" s="1">
        <f t="shared" si="32"/>
        <v>1</v>
      </c>
      <c r="K88" s="1">
        <v>0</v>
      </c>
      <c r="L88" s="1">
        <v>0</v>
      </c>
      <c r="M88" s="1">
        <v>0</v>
      </c>
      <c r="N88" s="1">
        <f t="shared" si="33"/>
        <v>1</v>
      </c>
      <c r="O88" s="1" t="s">
        <v>15</v>
      </c>
    </row>
    <row r="89" spans="1:15" ht="12.75">
      <c r="A89">
        <v>1</v>
      </c>
      <c r="B89">
        <v>16</v>
      </c>
      <c r="C89" s="1">
        <f t="shared" si="34"/>
        <v>139.5</v>
      </c>
      <c r="D89" s="1">
        <f>-Map!H9</f>
        <v>-54.813059331658216</v>
      </c>
      <c r="E89" s="1">
        <f t="shared" si="30"/>
        <v>119.5</v>
      </c>
      <c r="F89" s="1">
        <f t="shared" si="31"/>
        <v>1</v>
      </c>
      <c r="G89" s="1">
        <v>0</v>
      </c>
      <c r="H89" s="1">
        <v>0</v>
      </c>
      <c r="I89" s="1">
        <v>0</v>
      </c>
      <c r="J89" s="1">
        <f t="shared" si="32"/>
        <v>1</v>
      </c>
      <c r="K89" s="1">
        <v>0</v>
      </c>
      <c r="L89" s="1">
        <v>0</v>
      </c>
      <c r="M89" s="1">
        <v>0</v>
      </c>
      <c r="N89" s="1">
        <f t="shared" si="33"/>
        <v>1</v>
      </c>
      <c r="O89" s="1" t="s">
        <v>15</v>
      </c>
    </row>
    <row r="90" spans="1:15" ht="12.75">
      <c r="A90">
        <v>1</v>
      </c>
      <c r="B90">
        <v>16</v>
      </c>
      <c r="C90" s="1">
        <f t="shared" si="34"/>
        <v>159.5</v>
      </c>
      <c r="D90" s="1">
        <f>-Map!H10</f>
        <v>-51.64783394217764</v>
      </c>
      <c r="E90" s="1">
        <f t="shared" si="30"/>
        <v>119.5</v>
      </c>
      <c r="F90" s="1">
        <f t="shared" si="31"/>
        <v>1</v>
      </c>
      <c r="G90" s="1">
        <v>0</v>
      </c>
      <c r="H90" s="1">
        <v>0</v>
      </c>
      <c r="I90" s="1">
        <v>0</v>
      </c>
      <c r="J90" s="1">
        <f t="shared" si="32"/>
        <v>1</v>
      </c>
      <c r="K90" s="1">
        <v>0</v>
      </c>
      <c r="L90" s="1">
        <v>0</v>
      </c>
      <c r="M90" s="1">
        <v>0</v>
      </c>
      <c r="N90" s="1">
        <f t="shared" si="33"/>
        <v>1</v>
      </c>
      <c r="O90" s="1" t="s">
        <v>15</v>
      </c>
    </row>
    <row r="91" spans="1:15" ht="12.75">
      <c r="A91">
        <v>1</v>
      </c>
      <c r="B91">
        <v>16</v>
      </c>
      <c r="C91" s="1">
        <f t="shared" si="34"/>
        <v>179.5</v>
      </c>
      <c r="D91" s="1">
        <f>-Map!H11</f>
        <v>-48.829615672698864</v>
      </c>
      <c r="E91" s="1">
        <f t="shared" si="30"/>
        <v>119.5</v>
      </c>
      <c r="F91" s="1">
        <f t="shared" si="31"/>
        <v>1</v>
      </c>
      <c r="G91" s="1">
        <v>0</v>
      </c>
      <c r="H91" s="1">
        <v>0</v>
      </c>
      <c r="I91" s="1">
        <v>0</v>
      </c>
      <c r="J91" s="1">
        <f t="shared" si="32"/>
        <v>1</v>
      </c>
      <c r="K91" s="1">
        <v>0</v>
      </c>
      <c r="L91" s="1">
        <v>0</v>
      </c>
      <c r="M91" s="1">
        <v>0</v>
      </c>
      <c r="N91" s="1">
        <f t="shared" si="33"/>
        <v>1</v>
      </c>
      <c r="O91" s="1" t="s">
        <v>15</v>
      </c>
    </row>
    <row r="92" spans="1:15" ht="12.75">
      <c r="A92">
        <v>1</v>
      </c>
      <c r="B92">
        <v>16</v>
      </c>
      <c r="C92" s="1">
        <f t="shared" si="34"/>
        <v>199.5</v>
      </c>
      <c r="D92" s="1">
        <f>-Map!H12</f>
        <v>-46.47950450810067</v>
      </c>
      <c r="E92" s="1">
        <f t="shared" si="30"/>
        <v>119.5</v>
      </c>
      <c r="F92" s="1">
        <f t="shared" si="31"/>
        <v>1</v>
      </c>
      <c r="G92" s="1">
        <v>0</v>
      </c>
      <c r="H92" s="1">
        <v>0</v>
      </c>
      <c r="I92" s="1">
        <v>0</v>
      </c>
      <c r="J92" s="1">
        <f t="shared" si="32"/>
        <v>1</v>
      </c>
      <c r="K92" s="1">
        <v>0</v>
      </c>
      <c r="L92" s="1">
        <v>0</v>
      </c>
      <c r="M92" s="1">
        <v>0</v>
      </c>
      <c r="N92" s="1">
        <f t="shared" si="33"/>
        <v>1</v>
      </c>
      <c r="O92" s="1" t="s">
        <v>15</v>
      </c>
    </row>
    <row r="93" spans="1:4" ht="12.75">
      <c r="A93" t="s">
        <v>16</v>
      </c>
      <c r="D93" s="1">
        <v>7</v>
      </c>
    </row>
    <row r="94" spans="1:15" ht="12.75">
      <c r="A94">
        <v>1</v>
      </c>
      <c r="B94">
        <v>16</v>
      </c>
      <c r="C94" s="1">
        <f>0-$D$7/2</f>
        <v>-0.5</v>
      </c>
      <c r="D94" s="1">
        <f>-Map!I2</f>
        <v>-81.1669186987725</v>
      </c>
      <c r="E94" s="1">
        <f aca="true" t="shared" si="35" ref="E94:E104">140-$D$7/2</f>
        <v>139.5</v>
      </c>
      <c r="F94" s="1">
        <f aca="true" t="shared" si="36" ref="F94:F104">$D$7</f>
        <v>1</v>
      </c>
      <c r="G94" s="1">
        <v>0</v>
      </c>
      <c r="H94" s="1">
        <v>0</v>
      </c>
      <c r="I94" s="1">
        <v>0</v>
      </c>
      <c r="J94" s="1">
        <f aca="true" t="shared" si="37" ref="J94:J104">$D$7</f>
        <v>1</v>
      </c>
      <c r="K94" s="1">
        <v>0</v>
      </c>
      <c r="L94" s="1">
        <v>0</v>
      </c>
      <c r="M94" s="1">
        <v>0</v>
      </c>
      <c r="N94" s="1">
        <f aca="true" t="shared" si="38" ref="N94:N104">$D$7</f>
        <v>1</v>
      </c>
      <c r="O94" s="1" t="s">
        <v>15</v>
      </c>
    </row>
    <row r="95" spans="1:15" ht="12.75">
      <c r="A95">
        <v>1</v>
      </c>
      <c r="B95">
        <v>16</v>
      </c>
      <c r="C95" s="1">
        <f>C94+20</f>
        <v>19.5</v>
      </c>
      <c r="D95" s="1">
        <f>-Map!I3</f>
        <v>-78.1748037634043</v>
      </c>
      <c r="E95" s="1">
        <f t="shared" si="35"/>
        <v>139.5</v>
      </c>
      <c r="F95" s="1">
        <f t="shared" si="36"/>
        <v>1</v>
      </c>
      <c r="G95" s="1">
        <v>0</v>
      </c>
      <c r="H95" s="1">
        <v>0</v>
      </c>
      <c r="I95" s="1">
        <v>0</v>
      </c>
      <c r="J95" s="1">
        <f t="shared" si="37"/>
        <v>1</v>
      </c>
      <c r="K95" s="1">
        <v>0</v>
      </c>
      <c r="L95" s="1">
        <v>0</v>
      </c>
      <c r="M95" s="1">
        <v>0</v>
      </c>
      <c r="N95" s="1">
        <f t="shared" si="38"/>
        <v>1</v>
      </c>
      <c r="O95" s="1" t="s">
        <v>15</v>
      </c>
    </row>
    <row r="96" spans="1:15" ht="12.75">
      <c r="A96">
        <v>1</v>
      </c>
      <c r="B96">
        <v>16</v>
      </c>
      <c r="C96" s="1">
        <f aca="true" t="shared" si="39" ref="C96:C104">C95+20</f>
        <v>39.5</v>
      </c>
      <c r="D96" s="1">
        <f>-Map!I4</f>
        <v>-74.71644574833188</v>
      </c>
      <c r="E96" s="1">
        <f t="shared" si="35"/>
        <v>139.5</v>
      </c>
      <c r="F96" s="1">
        <f t="shared" si="36"/>
        <v>1</v>
      </c>
      <c r="G96" s="1">
        <v>0</v>
      </c>
      <c r="H96" s="1">
        <v>0</v>
      </c>
      <c r="I96" s="1">
        <v>0</v>
      </c>
      <c r="J96" s="1">
        <f t="shared" si="37"/>
        <v>1</v>
      </c>
      <c r="K96" s="1">
        <v>0</v>
      </c>
      <c r="L96" s="1">
        <v>0</v>
      </c>
      <c r="M96" s="1">
        <v>0</v>
      </c>
      <c r="N96" s="1">
        <f t="shared" si="38"/>
        <v>1</v>
      </c>
      <c r="O96" s="1" t="s">
        <v>15</v>
      </c>
    </row>
    <row r="97" spans="1:15" ht="12.75">
      <c r="A97">
        <v>1</v>
      </c>
      <c r="B97">
        <v>16</v>
      </c>
      <c r="C97" s="1">
        <f t="shared" si="39"/>
        <v>59.5</v>
      </c>
      <c r="D97" s="1">
        <f>-Map!I5</f>
        <v>-71.01715451713952</v>
      </c>
      <c r="E97" s="1">
        <f t="shared" si="35"/>
        <v>139.5</v>
      </c>
      <c r="F97" s="1">
        <f t="shared" si="36"/>
        <v>1</v>
      </c>
      <c r="G97" s="1">
        <v>0</v>
      </c>
      <c r="H97" s="1">
        <v>0</v>
      </c>
      <c r="I97" s="1">
        <v>0</v>
      </c>
      <c r="J97" s="1">
        <f t="shared" si="37"/>
        <v>1</v>
      </c>
      <c r="K97" s="1">
        <v>0</v>
      </c>
      <c r="L97" s="1">
        <v>0</v>
      </c>
      <c r="M97" s="1">
        <v>0</v>
      </c>
      <c r="N97" s="1">
        <f t="shared" si="38"/>
        <v>1</v>
      </c>
      <c r="O97" s="1" t="s">
        <v>15</v>
      </c>
    </row>
    <row r="98" spans="1:15" ht="12.75">
      <c r="A98">
        <v>1</v>
      </c>
      <c r="B98">
        <v>16</v>
      </c>
      <c r="C98" s="1">
        <f t="shared" si="39"/>
        <v>79.5</v>
      </c>
      <c r="D98" s="1">
        <f>-Map!I6</f>
        <v>-67.2324760163598</v>
      </c>
      <c r="E98" s="1">
        <f t="shared" si="35"/>
        <v>139.5</v>
      </c>
      <c r="F98" s="1">
        <f t="shared" si="36"/>
        <v>1</v>
      </c>
      <c r="G98" s="1">
        <v>0</v>
      </c>
      <c r="H98" s="1">
        <v>0</v>
      </c>
      <c r="I98" s="1">
        <v>0</v>
      </c>
      <c r="J98" s="1">
        <f t="shared" si="37"/>
        <v>1</v>
      </c>
      <c r="K98" s="1">
        <v>0</v>
      </c>
      <c r="L98" s="1">
        <v>0</v>
      </c>
      <c r="M98" s="1">
        <v>0</v>
      </c>
      <c r="N98" s="1">
        <f t="shared" si="38"/>
        <v>1</v>
      </c>
      <c r="O98" s="1" t="s">
        <v>15</v>
      </c>
    </row>
    <row r="99" spans="1:15" ht="12.75">
      <c r="A99">
        <v>1</v>
      </c>
      <c r="B99">
        <v>16</v>
      </c>
      <c r="C99" s="1">
        <f t="shared" si="39"/>
        <v>99.5</v>
      </c>
      <c r="D99" s="1">
        <f>-Map!I7</f>
        <v>-63.46958439178108</v>
      </c>
      <c r="E99" s="1">
        <f t="shared" si="35"/>
        <v>139.5</v>
      </c>
      <c r="F99" s="1">
        <f t="shared" si="36"/>
        <v>1</v>
      </c>
      <c r="G99" s="1">
        <v>0</v>
      </c>
      <c r="H99" s="1">
        <v>0</v>
      </c>
      <c r="I99" s="1">
        <v>0</v>
      </c>
      <c r="J99" s="1">
        <f t="shared" si="37"/>
        <v>1</v>
      </c>
      <c r="K99" s="1">
        <v>0</v>
      </c>
      <c r="L99" s="1">
        <v>0</v>
      </c>
      <c r="M99" s="1">
        <v>0</v>
      </c>
      <c r="N99" s="1">
        <f t="shared" si="38"/>
        <v>1</v>
      </c>
      <c r="O99" s="1" t="s">
        <v>15</v>
      </c>
    </row>
    <row r="100" spans="1:15" ht="12.75">
      <c r="A100">
        <v>1</v>
      </c>
      <c r="B100">
        <v>16</v>
      </c>
      <c r="C100" s="1">
        <f t="shared" si="39"/>
        <v>119.5</v>
      </c>
      <c r="D100" s="1">
        <f>-Map!I8</f>
        <v>-59.810081381737405</v>
      </c>
      <c r="E100" s="1">
        <f t="shared" si="35"/>
        <v>139.5</v>
      </c>
      <c r="F100" s="1">
        <f t="shared" si="36"/>
        <v>1</v>
      </c>
      <c r="G100" s="1">
        <v>0</v>
      </c>
      <c r="H100" s="1">
        <v>0</v>
      </c>
      <c r="I100" s="1">
        <v>0</v>
      </c>
      <c r="J100" s="1">
        <f t="shared" si="37"/>
        <v>1</v>
      </c>
      <c r="K100" s="1">
        <v>0</v>
      </c>
      <c r="L100" s="1">
        <v>0</v>
      </c>
      <c r="M100" s="1">
        <v>0</v>
      </c>
      <c r="N100" s="1">
        <f t="shared" si="38"/>
        <v>1</v>
      </c>
      <c r="O100" s="1" t="s">
        <v>15</v>
      </c>
    </row>
    <row r="101" spans="1:15" ht="12.75">
      <c r="A101">
        <v>1</v>
      </c>
      <c r="B101">
        <v>16</v>
      </c>
      <c r="C101" s="1">
        <f t="shared" si="39"/>
        <v>139.5</v>
      </c>
      <c r="D101" s="1">
        <f>-Map!I9</f>
        <v>-56.327622614577706</v>
      </c>
      <c r="E101" s="1">
        <f t="shared" si="35"/>
        <v>139.5</v>
      </c>
      <c r="F101" s="1">
        <f t="shared" si="36"/>
        <v>1</v>
      </c>
      <c r="G101" s="1">
        <v>0</v>
      </c>
      <c r="H101" s="1">
        <v>0</v>
      </c>
      <c r="I101" s="1">
        <v>0</v>
      </c>
      <c r="J101" s="1">
        <f t="shared" si="37"/>
        <v>1</v>
      </c>
      <c r="K101" s="1">
        <v>0</v>
      </c>
      <c r="L101" s="1">
        <v>0</v>
      </c>
      <c r="M101" s="1">
        <v>0</v>
      </c>
      <c r="N101" s="1">
        <f t="shared" si="38"/>
        <v>1</v>
      </c>
      <c r="O101" s="1" t="s">
        <v>15</v>
      </c>
    </row>
    <row r="102" spans="1:15" ht="12.75">
      <c r="A102">
        <v>1</v>
      </c>
      <c r="B102">
        <v>16</v>
      </c>
      <c r="C102" s="1">
        <f t="shared" si="39"/>
        <v>159.5</v>
      </c>
      <c r="D102" s="1">
        <f>-Map!I10</f>
        <v>-53.10132477296216</v>
      </c>
      <c r="E102" s="1">
        <f t="shared" si="35"/>
        <v>139.5</v>
      </c>
      <c r="F102" s="1">
        <f t="shared" si="36"/>
        <v>1</v>
      </c>
      <c r="G102" s="1">
        <v>0</v>
      </c>
      <c r="H102" s="1">
        <v>0</v>
      </c>
      <c r="I102" s="1">
        <v>0</v>
      </c>
      <c r="J102" s="1">
        <f t="shared" si="37"/>
        <v>1</v>
      </c>
      <c r="K102" s="1">
        <v>0</v>
      </c>
      <c r="L102" s="1">
        <v>0</v>
      </c>
      <c r="M102" s="1">
        <v>0</v>
      </c>
      <c r="N102" s="1">
        <f t="shared" si="38"/>
        <v>1</v>
      </c>
      <c r="O102" s="1" t="s">
        <v>15</v>
      </c>
    </row>
    <row r="103" spans="1:15" ht="12.75">
      <c r="A103">
        <v>1</v>
      </c>
      <c r="B103">
        <v>16</v>
      </c>
      <c r="C103" s="1">
        <f t="shared" si="39"/>
        <v>179.5</v>
      </c>
      <c r="D103" s="1">
        <f>-Map!I11</f>
        <v>-50.226428508402975</v>
      </c>
      <c r="E103" s="1">
        <f t="shared" si="35"/>
        <v>139.5</v>
      </c>
      <c r="F103" s="1">
        <f t="shared" si="36"/>
        <v>1</v>
      </c>
      <c r="G103" s="1">
        <v>0</v>
      </c>
      <c r="H103" s="1">
        <v>0</v>
      </c>
      <c r="I103" s="1">
        <v>0</v>
      </c>
      <c r="J103" s="1">
        <f t="shared" si="37"/>
        <v>1</v>
      </c>
      <c r="K103" s="1">
        <v>0</v>
      </c>
      <c r="L103" s="1">
        <v>0</v>
      </c>
      <c r="M103" s="1">
        <v>0</v>
      </c>
      <c r="N103" s="1">
        <f t="shared" si="38"/>
        <v>1</v>
      </c>
      <c r="O103" s="1" t="s">
        <v>15</v>
      </c>
    </row>
    <row r="104" spans="1:15" ht="12.75">
      <c r="A104">
        <v>1</v>
      </c>
      <c r="B104">
        <v>16</v>
      </c>
      <c r="C104" s="1">
        <f t="shared" si="39"/>
        <v>199.5</v>
      </c>
      <c r="D104" s="1">
        <f>-Map!I12</f>
        <v>-47.82073951413001</v>
      </c>
      <c r="E104" s="1">
        <f t="shared" si="35"/>
        <v>139.5</v>
      </c>
      <c r="F104" s="1">
        <f t="shared" si="36"/>
        <v>1</v>
      </c>
      <c r="G104" s="1">
        <v>0</v>
      </c>
      <c r="H104" s="1">
        <v>0</v>
      </c>
      <c r="I104" s="1">
        <v>0</v>
      </c>
      <c r="J104" s="1">
        <f t="shared" si="37"/>
        <v>1</v>
      </c>
      <c r="K104" s="1">
        <v>0</v>
      </c>
      <c r="L104" s="1">
        <v>0</v>
      </c>
      <c r="M104" s="1">
        <v>0</v>
      </c>
      <c r="N104" s="1">
        <f t="shared" si="38"/>
        <v>1</v>
      </c>
      <c r="O104" s="1" t="s">
        <v>15</v>
      </c>
    </row>
    <row r="105" spans="1:4" ht="12.75">
      <c r="A105" t="s">
        <v>16</v>
      </c>
      <c r="D105" s="1">
        <v>8</v>
      </c>
    </row>
    <row r="106" spans="1:15" ht="12.75">
      <c r="A106">
        <v>1</v>
      </c>
      <c r="B106">
        <v>16</v>
      </c>
      <c r="C106" s="1">
        <f>0-$D$7/2</f>
        <v>-0.5</v>
      </c>
      <c r="D106" s="1">
        <f>-Map!J2</f>
        <v>-85.1003474751098</v>
      </c>
      <c r="E106" s="1">
        <f aca="true" t="shared" si="40" ref="E106:E116">160-$D$7/2</f>
        <v>159.5</v>
      </c>
      <c r="F106" s="1">
        <f aca="true" t="shared" si="41" ref="F106:F116">$D$7</f>
        <v>1</v>
      </c>
      <c r="G106" s="1">
        <v>0</v>
      </c>
      <c r="H106" s="1">
        <v>0</v>
      </c>
      <c r="I106" s="1">
        <v>0</v>
      </c>
      <c r="J106" s="1">
        <f aca="true" t="shared" si="42" ref="J106:J116">$D$7</f>
        <v>1</v>
      </c>
      <c r="K106" s="1">
        <v>0</v>
      </c>
      <c r="L106" s="1">
        <v>0</v>
      </c>
      <c r="M106" s="1">
        <v>0</v>
      </c>
      <c r="N106" s="1">
        <f aca="true" t="shared" si="43" ref="N106:N116">$D$7</f>
        <v>1</v>
      </c>
      <c r="O106" s="1" t="s">
        <v>15</v>
      </c>
    </row>
    <row r="107" spans="1:15" ht="12.75">
      <c r="A107">
        <v>1</v>
      </c>
      <c r="B107">
        <v>16</v>
      </c>
      <c r="C107" s="1">
        <f>C106+20</f>
        <v>19.5</v>
      </c>
      <c r="D107" s="1">
        <f>-Map!J3</f>
        <v>-81.4469287229376</v>
      </c>
      <c r="E107" s="1">
        <f t="shared" si="40"/>
        <v>159.5</v>
      </c>
      <c r="F107" s="1">
        <f t="shared" si="41"/>
        <v>1</v>
      </c>
      <c r="G107" s="1">
        <v>0</v>
      </c>
      <c r="H107" s="1">
        <v>0</v>
      </c>
      <c r="I107" s="1">
        <v>0</v>
      </c>
      <c r="J107" s="1">
        <f t="shared" si="42"/>
        <v>1</v>
      </c>
      <c r="K107" s="1">
        <v>0</v>
      </c>
      <c r="L107" s="1">
        <v>0</v>
      </c>
      <c r="M107" s="1">
        <v>0</v>
      </c>
      <c r="N107" s="1">
        <f t="shared" si="43"/>
        <v>1</v>
      </c>
      <c r="O107" s="1" t="s">
        <v>15</v>
      </c>
    </row>
    <row r="108" spans="1:15" ht="12.75">
      <c r="A108">
        <v>1</v>
      </c>
      <c r="B108">
        <v>16</v>
      </c>
      <c r="C108" s="1">
        <f aca="true" t="shared" si="44" ref="C108:C116">C107+20</f>
        <v>39.5</v>
      </c>
      <c r="D108" s="1">
        <f>-Map!J4</f>
        <v>-77.38977578752164</v>
      </c>
      <c r="E108" s="1">
        <f t="shared" si="40"/>
        <v>159.5</v>
      </c>
      <c r="F108" s="1">
        <f t="shared" si="41"/>
        <v>1</v>
      </c>
      <c r="G108" s="1">
        <v>0</v>
      </c>
      <c r="H108" s="1">
        <v>0</v>
      </c>
      <c r="I108" s="1">
        <v>0</v>
      </c>
      <c r="J108" s="1">
        <f t="shared" si="42"/>
        <v>1</v>
      </c>
      <c r="K108" s="1">
        <v>0</v>
      </c>
      <c r="L108" s="1">
        <v>0</v>
      </c>
      <c r="M108" s="1">
        <v>0</v>
      </c>
      <c r="N108" s="1">
        <f t="shared" si="43"/>
        <v>1</v>
      </c>
      <c r="O108" s="1" t="s">
        <v>15</v>
      </c>
    </row>
    <row r="109" spans="1:15" ht="12.75">
      <c r="A109">
        <v>1</v>
      </c>
      <c r="B109">
        <v>16</v>
      </c>
      <c r="C109" s="1">
        <f t="shared" si="44"/>
        <v>59.5</v>
      </c>
      <c r="D109" s="1">
        <f>-Map!J5</f>
        <v>-73.2215456164474</v>
      </c>
      <c r="E109" s="1">
        <f t="shared" si="40"/>
        <v>159.5</v>
      </c>
      <c r="F109" s="1">
        <f t="shared" si="41"/>
        <v>1</v>
      </c>
      <c r="G109" s="1">
        <v>0</v>
      </c>
      <c r="H109" s="1">
        <v>0</v>
      </c>
      <c r="I109" s="1">
        <v>0</v>
      </c>
      <c r="J109" s="1">
        <f t="shared" si="42"/>
        <v>1</v>
      </c>
      <c r="K109" s="1">
        <v>0</v>
      </c>
      <c r="L109" s="1">
        <v>0</v>
      </c>
      <c r="M109" s="1">
        <v>0</v>
      </c>
      <c r="N109" s="1">
        <f t="shared" si="43"/>
        <v>1</v>
      </c>
      <c r="O109" s="1" t="s">
        <v>15</v>
      </c>
    </row>
    <row r="110" spans="1:15" ht="12.75">
      <c r="A110">
        <v>1</v>
      </c>
      <c r="B110">
        <v>16</v>
      </c>
      <c r="C110" s="1">
        <f t="shared" si="44"/>
        <v>79.5</v>
      </c>
      <c r="D110" s="1">
        <f>-Map!J6</f>
        <v>-69.09093023498603</v>
      </c>
      <c r="E110" s="1">
        <f t="shared" si="40"/>
        <v>159.5</v>
      </c>
      <c r="F110" s="1">
        <f t="shared" si="41"/>
        <v>1</v>
      </c>
      <c r="G110" s="1">
        <v>0</v>
      </c>
      <c r="H110" s="1">
        <v>0</v>
      </c>
      <c r="I110" s="1">
        <v>0</v>
      </c>
      <c r="J110" s="1">
        <f t="shared" si="42"/>
        <v>1</v>
      </c>
      <c r="K110" s="1">
        <v>0</v>
      </c>
      <c r="L110" s="1">
        <v>0</v>
      </c>
      <c r="M110" s="1">
        <v>0</v>
      </c>
      <c r="N110" s="1">
        <f t="shared" si="43"/>
        <v>1</v>
      </c>
      <c r="O110" s="1" t="s">
        <v>15</v>
      </c>
    </row>
    <row r="111" spans="1:15" ht="12.75">
      <c r="A111">
        <v>1</v>
      </c>
      <c r="B111">
        <v>16</v>
      </c>
      <c r="C111" s="1">
        <f t="shared" si="44"/>
        <v>99.5</v>
      </c>
      <c r="D111" s="1">
        <f>-Map!J7</f>
        <v>-65.07634053502744</v>
      </c>
      <c r="E111" s="1">
        <f t="shared" si="40"/>
        <v>159.5</v>
      </c>
      <c r="F111" s="1">
        <f t="shared" si="41"/>
        <v>1</v>
      </c>
      <c r="G111" s="1">
        <v>0</v>
      </c>
      <c r="H111" s="1">
        <v>0</v>
      </c>
      <c r="I111" s="1">
        <v>0</v>
      </c>
      <c r="J111" s="1">
        <f t="shared" si="42"/>
        <v>1</v>
      </c>
      <c r="K111" s="1">
        <v>0</v>
      </c>
      <c r="L111" s="1">
        <v>0</v>
      </c>
      <c r="M111" s="1">
        <v>0</v>
      </c>
      <c r="N111" s="1">
        <f t="shared" si="43"/>
        <v>1</v>
      </c>
      <c r="O111" s="1" t="s">
        <v>15</v>
      </c>
    </row>
    <row r="112" spans="1:15" ht="12.75">
      <c r="A112">
        <v>1</v>
      </c>
      <c r="B112">
        <v>16</v>
      </c>
      <c r="C112" s="1">
        <f t="shared" si="44"/>
        <v>119.5</v>
      </c>
      <c r="D112" s="1">
        <f>-Map!J8</f>
        <v>-61.227187604696994</v>
      </c>
      <c r="E112" s="1">
        <f t="shared" si="40"/>
        <v>159.5</v>
      </c>
      <c r="F112" s="1">
        <f t="shared" si="41"/>
        <v>1</v>
      </c>
      <c r="G112" s="1">
        <v>0</v>
      </c>
      <c r="H112" s="1">
        <v>0</v>
      </c>
      <c r="I112" s="1">
        <v>0</v>
      </c>
      <c r="J112" s="1">
        <f t="shared" si="42"/>
        <v>1</v>
      </c>
      <c r="K112" s="1">
        <v>0</v>
      </c>
      <c r="L112" s="1">
        <v>0</v>
      </c>
      <c r="M112" s="1">
        <v>0</v>
      </c>
      <c r="N112" s="1">
        <f t="shared" si="43"/>
        <v>1</v>
      </c>
      <c r="O112" s="1" t="s">
        <v>15</v>
      </c>
    </row>
    <row r="113" spans="1:15" ht="12.75">
      <c r="A113">
        <v>1</v>
      </c>
      <c r="B113">
        <v>16</v>
      </c>
      <c r="C113" s="1">
        <f t="shared" si="44"/>
        <v>139.5</v>
      </c>
      <c r="D113" s="1">
        <f>-Map!J9</f>
        <v>-57.58602460648844</v>
      </c>
      <c r="E113" s="1">
        <f t="shared" si="40"/>
        <v>159.5</v>
      </c>
      <c r="F113" s="1">
        <f t="shared" si="41"/>
        <v>1</v>
      </c>
      <c r="G113" s="1">
        <v>0</v>
      </c>
      <c r="H113" s="1">
        <v>0</v>
      </c>
      <c r="I113" s="1">
        <v>0</v>
      </c>
      <c r="J113" s="1">
        <f t="shared" si="42"/>
        <v>1</v>
      </c>
      <c r="K113" s="1">
        <v>0</v>
      </c>
      <c r="L113" s="1">
        <v>0</v>
      </c>
      <c r="M113" s="1">
        <v>0</v>
      </c>
      <c r="N113" s="1">
        <f t="shared" si="43"/>
        <v>1</v>
      </c>
      <c r="O113" s="1" t="s">
        <v>15</v>
      </c>
    </row>
    <row r="114" spans="1:15" ht="12.75">
      <c r="A114">
        <v>1</v>
      </c>
      <c r="B114">
        <v>16</v>
      </c>
      <c r="C114" s="1">
        <f t="shared" si="44"/>
        <v>159.5</v>
      </c>
      <c r="D114" s="1">
        <f>-Map!J10</f>
        <v>-54.20341371685455</v>
      </c>
      <c r="E114" s="1">
        <f t="shared" si="40"/>
        <v>159.5</v>
      </c>
      <c r="F114" s="1">
        <f t="shared" si="41"/>
        <v>1</v>
      </c>
      <c r="G114" s="1">
        <v>0</v>
      </c>
      <c r="H114" s="1">
        <v>0</v>
      </c>
      <c r="I114" s="1">
        <v>0</v>
      </c>
      <c r="J114" s="1">
        <f t="shared" si="42"/>
        <v>1</v>
      </c>
      <c r="K114" s="1">
        <v>0</v>
      </c>
      <c r="L114" s="1">
        <v>0</v>
      </c>
      <c r="M114" s="1">
        <v>0</v>
      </c>
      <c r="N114" s="1">
        <f t="shared" si="43"/>
        <v>1</v>
      </c>
      <c r="O114" s="1" t="s">
        <v>15</v>
      </c>
    </row>
    <row r="115" spans="1:15" ht="12.75">
      <c r="A115">
        <v>1</v>
      </c>
      <c r="B115">
        <v>16</v>
      </c>
      <c r="C115" s="1">
        <f t="shared" si="44"/>
        <v>179.5</v>
      </c>
      <c r="D115" s="1">
        <f>-Map!J11</f>
        <v>-51.154033824684575</v>
      </c>
      <c r="E115" s="1">
        <f t="shared" si="40"/>
        <v>159.5</v>
      </c>
      <c r="F115" s="1">
        <f t="shared" si="41"/>
        <v>1</v>
      </c>
      <c r="G115" s="1">
        <v>0</v>
      </c>
      <c r="H115" s="1">
        <v>0</v>
      </c>
      <c r="I115" s="1">
        <v>0</v>
      </c>
      <c r="J115" s="1">
        <f t="shared" si="42"/>
        <v>1</v>
      </c>
      <c r="K115" s="1">
        <v>0</v>
      </c>
      <c r="L115" s="1">
        <v>0</v>
      </c>
      <c r="M115" s="1">
        <v>0</v>
      </c>
      <c r="N115" s="1">
        <f t="shared" si="43"/>
        <v>1</v>
      </c>
      <c r="O115" s="1" t="s">
        <v>15</v>
      </c>
    </row>
    <row r="116" spans="1:15" ht="12.75">
      <c r="A116">
        <v>1</v>
      </c>
      <c r="B116">
        <v>16</v>
      </c>
      <c r="C116" s="1">
        <f t="shared" si="44"/>
        <v>199.5</v>
      </c>
      <c r="D116" s="1">
        <f>-Map!J12</f>
        <v>-48.56055217881307</v>
      </c>
      <c r="E116" s="1">
        <f t="shared" si="40"/>
        <v>159.5</v>
      </c>
      <c r="F116" s="1">
        <f t="shared" si="41"/>
        <v>1</v>
      </c>
      <c r="G116" s="1">
        <v>0</v>
      </c>
      <c r="H116" s="1">
        <v>0</v>
      </c>
      <c r="I116" s="1">
        <v>0</v>
      </c>
      <c r="J116" s="1">
        <f t="shared" si="42"/>
        <v>1</v>
      </c>
      <c r="K116" s="1">
        <v>0</v>
      </c>
      <c r="L116" s="1">
        <v>0</v>
      </c>
      <c r="M116" s="1">
        <v>0</v>
      </c>
      <c r="N116" s="1">
        <f t="shared" si="43"/>
        <v>1</v>
      </c>
      <c r="O116" s="1" t="s">
        <v>15</v>
      </c>
    </row>
    <row r="117" spans="1:4" ht="12.75">
      <c r="A117" t="s">
        <v>16</v>
      </c>
      <c r="D117" s="1">
        <v>9</v>
      </c>
    </row>
    <row r="118" spans="1:15" ht="12.75">
      <c r="A118">
        <v>1</v>
      </c>
      <c r="B118">
        <v>16</v>
      </c>
      <c r="C118" s="1">
        <f>0-$D$7/2</f>
        <v>-0.5</v>
      </c>
      <c r="D118" s="1">
        <f>-Map!K2</f>
        <v>-89.94713084375597</v>
      </c>
      <c r="E118" s="1">
        <f aca="true" t="shared" si="45" ref="E118:E128">180-$D$7/2</f>
        <v>179.5</v>
      </c>
      <c r="F118" s="1">
        <f aca="true" t="shared" si="46" ref="F118:F128">$D$7</f>
        <v>1</v>
      </c>
      <c r="G118" s="1">
        <v>0</v>
      </c>
      <c r="H118" s="1">
        <v>0</v>
      </c>
      <c r="I118" s="1">
        <v>0</v>
      </c>
      <c r="J118" s="1">
        <f aca="true" t="shared" si="47" ref="J118:J128">$D$7</f>
        <v>1</v>
      </c>
      <c r="K118" s="1">
        <v>0</v>
      </c>
      <c r="L118" s="1">
        <v>0</v>
      </c>
      <c r="M118" s="1">
        <v>0</v>
      </c>
      <c r="N118" s="1">
        <f aca="true" t="shared" si="48" ref="N118:N128">$D$7</f>
        <v>1</v>
      </c>
      <c r="O118" s="1" t="s">
        <v>15</v>
      </c>
    </row>
    <row r="119" spans="1:15" ht="12.75">
      <c r="A119">
        <v>1</v>
      </c>
      <c r="B119">
        <v>16</v>
      </c>
      <c r="C119" s="1">
        <f>C118+20</f>
        <v>19.5</v>
      </c>
      <c r="D119" s="1">
        <f>-Map!K3</f>
        <v>-85.12278759177715</v>
      </c>
      <c r="E119" s="1">
        <f t="shared" si="45"/>
        <v>179.5</v>
      </c>
      <c r="F119" s="1">
        <f t="shared" si="46"/>
        <v>1</v>
      </c>
      <c r="G119" s="1">
        <v>0</v>
      </c>
      <c r="H119" s="1">
        <v>0</v>
      </c>
      <c r="I119" s="1">
        <v>0</v>
      </c>
      <c r="J119" s="1">
        <f t="shared" si="47"/>
        <v>1</v>
      </c>
      <c r="K119" s="1">
        <v>0</v>
      </c>
      <c r="L119" s="1">
        <v>0</v>
      </c>
      <c r="M119" s="1">
        <v>0</v>
      </c>
      <c r="N119" s="1">
        <f t="shared" si="48"/>
        <v>1</v>
      </c>
      <c r="O119" s="1" t="s">
        <v>15</v>
      </c>
    </row>
    <row r="120" spans="1:15" ht="12.75">
      <c r="A120">
        <v>1</v>
      </c>
      <c r="B120">
        <v>16</v>
      </c>
      <c r="C120" s="1">
        <f aca="true" t="shared" si="49" ref="C120:C128">C119+20</f>
        <v>39.5</v>
      </c>
      <c r="D120" s="1">
        <f>-Map!K4</f>
        <v>-80.17418272923149</v>
      </c>
      <c r="E120" s="1">
        <f t="shared" si="45"/>
        <v>179.5</v>
      </c>
      <c r="F120" s="1">
        <f t="shared" si="46"/>
        <v>1</v>
      </c>
      <c r="G120" s="1">
        <v>0</v>
      </c>
      <c r="H120" s="1">
        <v>0</v>
      </c>
      <c r="I120" s="1">
        <v>0</v>
      </c>
      <c r="J120" s="1">
        <f t="shared" si="47"/>
        <v>1</v>
      </c>
      <c r="K120" s="1">
        <v>0</v>
      </c>
      <c r="L120" s="1">
        <v>0</v>
      </c>
      <c r="M120" s="1">
        <v>0</v>
      </c>
      <c r="N120" s="1">
        <f t="shared" si="48"/>
        <v>1</v>
      </c>
      <c r="O120" s="1" t="s">
        <v>15</v>
      </c>
    </row>
    <row r="121" spans="1:15" ht="12.75">
      <c r="A121">
        <v>1</v>
      </c>
      <c r="B121">
        <v>16</v>
      </c>
      <c r="C121" s="1">
        <f t="shared" si="49"/>
        <v>59.5</v>
      </c>
      <c r="D121" s="1">
        <f>-Map!K5</f>
        <v>-75.38832155337637</v>
      </c>
      <c r="E121" s="1">
        <f t="shared" si="45"/>
        <v>179.5</v>
      </c>
      <c r="F121" s="1">
        <f t="shared" si="46"/>
        <v>1</v>
      </c>
      <c r="G121" s="1">
        <v>0</v>
      </c>
      <c r="H121" s="1">
        <v>0</v>
      </c>
      <c r="I121" s="1">
        <v>0</v>
      </c>
      <c r="J121" s="1">
        <f t="shared" si="47"/>
        <v>1</v>
      </c>
      <c r="K121" s="1">
        <v>0</v>
      </c>
      <c r="L121" s="1">
        <v>0</v>
      </c>
      <c r="M121" s="1">
        <v>0</v>
      </c>
      <c r="N121" s="1">
        <f t="shared" si="48"/>
        <v>1</v>
      </c>
      <c r="O121" s="1" t="s">
        <v>15</v>
      </c>
    </row>
    <row r="122" spans="1:15" ht="12.75">
      <c r="A122">
        <v>1</v>
      </c>
      <c r="B122">
        <v>16</v>
      </c>
      <c r="C122" s="1">
        <f t="shared" si="49"/>
        <v>79.5</v>
      </c>
      <c r="D122" s="1">
        <f>-Map!K6</f>
        <v>-70.83335838226027</v>
      </c>
      <c r="E122" s="1">
        <f t="shared" si="45"/>
        <v>179.5</v>
      </c>
      <c r="F122" s="1">
        <f t="shared" si="46"/>
        <v>1</v>
      </c>
      <c r="G122" s="1">
        <v>0</v>
      </c>
      <c r="H122" s="1">
        <v>0</v>
      </c>
      <c r="I122" s="1">
        <v>0</v>
      </c>
      <c r="J122" s="1">
        <f t="shared" si="47"/>
        <v>1</v>
      </c>
      <c r="K122" s="1">
        <v>0</v>
      </c>
      <c r="L122" s="1">
        <v>0</v>
      </c>
      <c r="M122" s="1">
        <v>0</v>
      </c>
      <c r="N122" s="1">
        <f t="shared" si="48"/>
        <v>1</v>
      </c>
      <c r="O122" s="1" t="s">
        <v>15</v>
      </c>
    </row>
    <row r="123" spans="1:15" ht="12.75">
      <c r="A123">
        <v>1</v>
      </c>
      <c r="B123">
        <v>16</v>
      </c>
      <c r="C123" s="1">
        <f t="shared" si="49"/>
        <v>99.5</v>
      </c>
      <c r="D123" s="1">
        <f>-Map!K7</f>
        <v>-66.51765952480163</v>
      </c>
      <c r="E123" s="1">
        <f t="shared" si="45"/>
        <v>179.5</v>
      </c>
      <c r="F123" s="1">
        <f t="shared" si="46"/>
        <v>1</v>
      </c>
      <c r="G123" s="1">
        <v>0</v>
      </c>
      <c r="H123" s="1">
        <v>0</v>
      </c>
      <c r="I123" s="1">
        <v>0</v>
      </c>
      <c r="J123" s="1">
        <f t="shared" si="47"/>
        <v>1</v>
      </c>
      <c r="K123" s="1">
        <v>0</v>
      </c>
      <c r="L123" s="1">
        <v>0</v>
      </c>
      <c r="M123" s="1">
        <v>0</v>
      </c>
      <c r="N123" s="1">
        <f t="shared" si="48"/>
        <v>1</v>
      </c>
      <c r="O123" s="1" t="s">
        <v>15</v>
      </c>
    </row>
    <row r="124" spans="1:15" ht="12.75">
      <c r="A124">
        <v>1</v>
      </c>
      <c r="B124">
        <v>16</v>
      </c>
      <c r="C124" s="1">
        <f t="shared" si="49"/>
        <v>119.5</v>
      </c>
      <c r="D124" s="1">
        <f>-Map!K8</f>
        <v>-62.43630353946636</v>
      </c>
      <c r="E124" s="1">
        <f t="shared" si="45"/>
        <v>179.5</v>
      </c>
      <c r="F124" s="1">
        <f t="shared" si="46"/>
        <v>1</v>
      </c>
      <c r="G124" s="1">
        <v>0</v>
      </c>
      <c r="H124" s="1">
        <v>0</v>
      </c>
      <c r="I124" s="1">
        <v>0</v>
      </c>
      <c r="J124" s="1">
        <f t="shared" si="47"/>
        <v>1</v>
      </c>
      <c r="K124" s="1">
        <v>0</v>
      </c>
      <c r="L124" s="1">
        <v>0</v>
      </c>
      <c r="M124" s="1">
        <v>0</v>
      </c>
      <c r="N124" s="1">
        <f t="shared" si="48"/>
        <v>1</v>
      </c>
      <c r="O124" s="1" t="s">
        <v>15</v>
      </c>
    </row>
    <row r="125" spans="1:15" ht="12.75">
      <c r="A125">
        <v>1</v>
      </c>
      <c r="B125">
        <v>16</v>
      </c>
      <c r="C125" s="1">
        <f t="shared" si="49"/>
        <v>139.5</v>
      </c>
      <c r="D125" s="1">
        <f>-Map!K9</f>
        <v>-58.585874180297054</v>
      </c>
      <c r="E125" s="1">
        <f t="shared" si="45"/>
        <v>179.5</v>
      </c>
      <c r="F125" s="1">
        <f t="shared" si="46"/>
        <v>1</v>
      </c>
      <c r="G125" s="1">
        <v>0</v>
      </c>
      <c r="H125" s="1">
        <v>0</v>
      </c>
      <c r="I125" s="1">
        <v>0</v>
      </c>
      <c r="J125" s="1">
        <f t="shared" si="47"/>
        <v>1</v>
      </c>
      <c r="K125" s="1">
        <v>0</v>
      </c>
      <c r="L125" s="1">
        <v>0</v>
      </c>
      <c r="M125" s="1">
        <v>0</v>
      </c>
      <c r="N125" s="1">
        <f t="shared" si="48"/>
        <v>1</v>
      </c>
      <c r="O125" s="1" t="s">
        <v>15</v>
      </c>
    </row>
    <row r="126" spans="1:15" ht="12.75">
      <c r="A126">
        <v>1</v>
      </c>
      <c r="B126">
        <v>16</v>
      </c>
      <c r="C126" s="1">
        <f t="shared" si="49"/>
        <v>159.5</v>
      </c>
      <c r="D126" s="1">
        <f>-Map!K10</f>
        <v>-54.97227141428472</v>
      </c>
      <c r="E126" s="1">
        <f t="shared" si="45"/>
        <v>179.5</v>
      </c>
      <c r="F126" s="1">
        <f t="shared" si="46"/>
        <v>1</v>
      </c>
      <c r="G126" s="1">
        <v>0</v>
      </c>
      <c r="H126" s="1">
        <v>0</v>
      </c>
      <c r="I126" s="1">
        <v>0</v>
      </c>
      <c r="J126" s="1">
        <f t="shared" si="47"/>
        <v>1</v>
      </c>
      <c r="K126" s="1">
        <v>0</v>
      </c>
      <c r="L126" s="1">
        <v>0</v>
      </c>
      <c r="M126" s="1">
        <v>0</v>
      </c>
      <c r="N126" s="1">
        <f t="shared" si="48"/>
        <v>1</v>
      </c>
      <c r="O126" s="1" t="s">
        <v>15</v>
      </c>
    </row>
    <row r="127" spans="1:15" ht="12.75">
      <c r="A127">
        <v>1</v>
      </c>
      <c r="B127">
        <v>16</v>
      </c>
      <c r="C127" s="1">
        <f t="shared" si="49"/>
        <v>179.5</v>
      </c>
      <c r="D127" s="1">
        <f>-Map!K11</f>
        <v>-51.62574071314606</v>
      </c>
      <c r="E127" s="1">
        <f t="shared" si="45"/>
        <v>179.5</v>
      </c>
      <c r="F127" s="1">
        <f t="shared" si="46"/>
        <v>1</v>
      </c>
      <c r="G127" s="1">
        <v>0</v>
      </c>
      <c r="H127" s="1">
        <v>0</v>
      </c>
      <c r="I127" s="1">
        <v>0</v>
      </c>
      <c r="J127" s="1">
        <f t="shared" si="47"/>
        <v>1</v>
      </c>
      <c r="K127" s="1">
        <v>0</v>
      </c>
      <c r="L127" s="1">
        <v>0</v>
      </c>
      <c r="M127" s="1">
        <v>0</v>
      </c>
      <c r="N127" s="1">
        <f t="shared" si="48"/>
        <v>1</v>
      </c>
      <c r="O127" s="1" t="s">
        <v>15</v>
      </c>
    </row>
    <row r="128" spans="1:15" ht="12.75">
      <c r="A128">
        <v>1</v>
      </c>
      <c r="B128">
        <v>16</v>
      </c>
      <c r="C128" s="1">
        <f t="shared" si="49"/>
        <v>199.5</v>
      </c>
      <c r="D128" s="1">
        <f>-Map!K12</f>
        <v>-48.65199438093315</v>
      </c>
      <c r="E128" s="1">
        <f t="shared" si="45"/>
        <v>179.5</v>
      </c>
      <c r="F128" s="1">
        <f t="shared" si="46"/>
        <v>1</v>
      </c>
      <c r="G128" s="1">
        <v>0</v>
      </c>
      <c r="H128" s="1">
        <v>0</v>
      </c>
      <c r="I128" s="1">
        <v>0</v>
      </c>
      <c r="J128" s="1">
        <f t="shared" si="47"/>
        <v>1</v>
      </c>
      <c r="K128" s="1">
        <v>0</v>
      </c>
      <c r="L128" s="1">
        <v>0</v>
      </c>
      <c r="M128" s="1">
        <v>0</v>
      </c>
      <c r="N128" s="1">
        <f t="shared" si="48"/>
        <v>1</v>
      </c>
      <c r="O128" s="1" t="s">
        <v>15</v>
      </c>
    </row>
    <row r="129" spans="1:4" ht="12.75">
      <c r="A129" t="s">
        <v>16</v>
      </c>
      <c r="D129" s="1">
        <v>10</v>
      </c>
    </row>
    <row r="130" spans="1:15" ht="12.75">
      <c r="A130">
        <v>1</v>
      </c>
      <c r="B130">
        <v>16</v>
      </c>
      <c r="C130" s="1">
        <f>0-$D$7/2</f>
        <v>-0.5</v>
      </c>
      <c r="D130" s="1">
        <f>-Map!L2</f>
        <v>-96</v>
      </c>
      <c r="E130" s="1">
        <f aca="true" t="shared" si="50" ref="E130:E140">200-$D$7/2</f>
        <v>199.5</v>
      </c>
      <c r="F130" s="1">
        <f aca="true" t="shared" si="51" ref="F130:F140">$D$7</f>
        <v>1</v>
      </c>
      <c r="G130" s="1">
        <v>0</v>
      </c>
      <c r="H130" s="1">
        <v>0</v>
      </c>
      <c r="I130" s="1">
        <v>0</v>
      </c>
      <c r="J130" s="1">
        <f aca="true" t="shared" si="52" ref="J130:J140">$D$7</f>
        <v>1</v>
      </c>
      <c r="K130" s="1">
        <v>0</v>
      </c>
      <c r="L130" s="1">
        <v>0</v>
      </c>
      <c r="M130" s="1">
        <v>0</v>
      </c>
      <c r="N130" s="1">
        <f aca="true" t="shared" si="53" ref="N130:N140">$D$7</f>
        <v>1</v>
      </c>
      <c r="O130" s="1" t="s">
        <v>15</v>
      </c>
    </row>
    <row r="131" spans="1:15" ht="12.75">
      <c r="A131">
        <v>1</v>
      </c>
      <c r="B131">
        <v>16</v>
      </c>
      <c r="C131" s="1">
        <f>C130+20</f>
        <v>19.5</v>
      </c>
      <c r="D131" s="1">
        <f>-Map!L3</f>
        <v>-88.92290787454958</v>
      </c>
      <c r="E131" s="1">
        <f t="shared" si="50"/>
        <v>199.5</v>
      </c>
      <c r="F131" s="1">
        <f t="shared" si="51"/>
        <v>1</v>
      </c>
      <c r="G131" s="1">
        <v>0</v>
      </c>
      <c r="H131" s="1">
        <v>0</v>
      </c>
      <c r="I131" s="1">
        <v>0</v>
      </c>
      <c r="J131" s="1">
        <f t="shared" si="52"/>
        <v>1</v>
      </c>
      <c r="K131" s="1">
        <v>0</v>
      </c>
      <c r="L131" s="1">
        <v>0</v>
      </c>
      <c r="M131" s="1">
        <v>0</v>
      </c>
      <c r="N131" s="1">
        <f t="shared" si="53"/>
        <v>1</v>
      </c>
      <c r="O131" s="1" t="s">
        <v>15</v>
      </c>
    </row>
    <row r="132" spans="1:15" ht="12.75">
      <c r="A132">
        <v>1</v>
      </c>
      <c r="B132">
        <v>16</v>
      </c>
      <c r="C132" s="1">
        <f aca="true" t="shared" si="54" ref="C132:C140">C131+20</f>
        <v>39.5</v>
      </c>
      <c r="D132" s="1">
        <f>-Map!L4</f>
        <v>-82.79584571685156</v>
      </c>
      <c r="E132" s="1">
        <f t="shared" si="50"/>
        <v>199.5</v>
      </c>
      <c r="F132" s="1">
        <f t="shared" si="51"/>
        <v>1</v>
      </c>
      <c r="G132" s="1">
        <v>0</v>
      </c>
      <c r="H132" s="1">
        <v>0</v>
      </c>
      <c r="I132" s="1">
        <v>0</v>
      </c>
      <c r="J132" s="1">
        <f t="shared" si="52"/>
        <v>1</v>
      </c>
      <c r="K132" s="1">
        <v>0</v>
      </c>
      <c r="L132" s="1">
        <v>0</v>
      </c>
      <c r="M132" s="1">
        <v>0</v>
      </c>
      <c r="N132" s="1">
        <f t="shared" si="53"/>
        <v>1</v>
      </c>
      <c r="O132" s="1" t="s">
        <v>15</v>
      </c>
    </row>
    <row r="133" spans="1:15" ht="12.75">
      <c r="A133">
        <v>1</v>
      </c>
      <c r="B133">
        <v>16</v>
      </c>
      <c r="C133" s="1">
        <f t="shared" si="54"/>
        <v>59.5</v>
      </c>
      <c r="D133" s="1">
        <f>-Map!L5</f>
        <v>-77.3241991727373</v>
      </c>
      <c r="E133" s="1">
        <f t="shared" si="50"/>
        <v>199.5</v>
      </c>
      <c r="F133" s="1">
        <f t="shared" si="51"/>
        <v>1</v>
      </c>
      <c r="G133" s="1">
        <v>0</v>
      </c>
      <c r="H133" s="1">
        <v>0</v>
      </c>
      <c r="I133" s="1">
        <v>0</v>
      </c>
      <c r="J133" s="1">
        <f t="shared" si="52"/>
        <v>1</v>
      </c>
      <c r="K133" s="1">
        <v>0</v>
      </c>
      <c r="L133" s="1">
        <v>0</v>
      </c>
      <c r="M133" s="1">
        <v>0</v>
      </c>
      <c r="N133" s="1">
        <f t="shared" si="53"/>
        <v>1</v>
      </c>
      <c r="O133" s="1" t="s">
        <v>15</v>
      </c>
    </row>
    <row r="134" spans="1:15" ht="12.75">
      <c r="A134">
        <v>1</v>
      </c>
      <c r="B134">
        <v>16</v>
      </c>
      <c r="C134" s="1">
        <f t="shared" si="54"/>
        <v>79.5</v>
      </c>
      <c r="D134" s="1">
        <f>-Map!L6</f>
        <v>-72.33652188325418</v>
      </c>
      <c r="E134" s="1">
        <f t="shared" si="50"/>
        <v>199.5</v>
      </c>
      <c r="F134" s="1">
        <f t="shared" si="51"/>
        <v>1</v>
      </c>
      <c r="G134" s="1">
        <v>0</v>
      </c>
      <c r="H134" s="1">
        <v>0</v>
      </c>
      <c r="I134" s="1">
        <v>0</v>
      </c>
      <c r="J134" s="1">
        <f t="shared" si="52"/>
        <v>1</v>
      </c>
      <c r="K134" s="1">
        <v>0</v>
      </c>
      <c r="L134" s="1">
        <v>0</v>
      </c>
      <c r="M134" s="1">
        <v>0</v>
      </c>
      <c r="N134" s="1">
        <f t="shared" si="53"/>
        <v>1</v>
      </c>
      <c r="O134" s="1" t="s">
        <v>15</v>
      </c>
    </row>
    <row r="135" spans="1:15" ht="12.75">
      <c r="A135">
        <v>1</v>
      </c>
      <c r="B135">
        <v>16</v>
      </c>
      <c r="C135" s="1">
        <f t="shared" si="54"/>
        <v>99.5</v>
      </c>
      <c r="D135" s="1">
        <f>-Map!L7</f>
        <v>-67.72463531510343</v>
      </c>
      <c r="E135" s="1">
        <f t="shared" si="50"/>
        <v>199.5</v>
      </c>
      <c r="F135" s="1">
        <f t="shared" si="51"/>
        <v>1</v>
      </c>
      <c r="G135" s="1">
        <v>0</v>
      </c>
      <c r="H135" s="1">
        <v>0</v>
      </c>
      <c r="I135" s="1">
        <v>0</v>
      </c>
      <c r="J135" s="1">
        <f t="shared" si="52"/>
        <v>1</v>
      </c>
      <c r="K135" s="1">
        <v>0</v>
      </c>
      <c r="L135" s="1">
        <v>0</v>
      </c>
      <c r="M135" s="1">
        <v>0</v>
      </c>
      <c r="N135" s="1">
        <f t="shared" si="53"/>
        <v>1</v>
      </c>
      <c r="O135" s="1" t="s">
        <v>15</v>
      </c>
    </row>
    <row r="136" spans="1:15" ht="12.75">
      <c r="A136">
        <v>1</v>
      </c>
      <c r="B136">
        <v>16</v>
      </c>
      <c r="C136" s="1">
        <f t="shared" si="54"/>
        <v>119.5</v>
      </c>
      <c r="D136" s="1">
        <f>-Map!L8</f>
        <v>-63.41449254954971</v>
      </c>
      <c r="E136" s="1">
        <f t="shared" si="50"/>
        <v>199.5</v>
      </c>
      <c r="F136" s="1">
        <f t="shared" si="51"/>
        <v>1</v>
      </c>
      <c r="G136" s="1">
        <v>0</v>
      </c>
      <c r="H136" s="1">
        <v>0</v>
      </c>
      <c r="I136" s="1">
        <v>0</v>
      </c>
      <c r="J136" s="1">
        <f t="shared" si="52"/>
        <v>1</v>
      </c>
      <c r="K136" s="1">
        <v>0</v>
      </c>
      <c r="L136" s="1">
        <v>0</v>
      </c>
      <c r="M136" s="1">
        <v>0</v>
      </c>
      <c r="N136" s="1">
        <f t="shared" si="53"/>
        <v>1</v>
      </c>
      <c r="O136" s="1" t="s">
        <v>15</v>
      </c>
    </row>
    <row r="137" spans="1:15" ht="12.75">
      <c r="A137">
        <v>1</v>
      </c>
      <c r="B137">
        <v>16</v>
      </c>
      <c r="C137" s="1">
        <f t="shared" si="54"/>
        <v>139.5</v>
      </c>
      <c r="D137" s="1">
        <f>-Map!L9</f>
        <v>-59.34889691232071</v>
      </c>
      <c r="E137" s="1">
        <f t="shared" si="50"/>
        <v>199.5</v>
      </c>
      <c r="F137" s="1">
        <f t="shared" si="51"/>
        <v>1</v>
      </c>
      <c r="G137" s="1">
        <v>0</v>
      </c>
      <c r="H137" s="1">
        <v>0</v>
      </c>
      <c r="I137" s="1">
        <v>0</v>
      </c>
      <c r="J137" s="1">
        <f t="shared" si="52"/>
        <v>1</v>
      </c>
      <c r="K137" s="1">
        <v>0</v>
      </c>
      <c r="L137" s="1">
        <v>0</v>
      </c>
      <c r="M137" s="1">
        <v>0</v>
      </c>
      <c r="N137" s="1">
        <f t="shared" si="53"/>
        <v>1</v>
      </c>
      <c r="O137" s="1" t="s">
        <v>15</v>
      </c>
    </row>
    <row r="138" spans="1:15" ht="12.75">
      <c r="A138">
        <v>1</v>
      </c>
      <c r="B138">
        <v>16</v>
      </c>
      <c r="C138" s="1">
        <f t="shared" si="54"/>
        <v>159.5</v>
      </c>
      <c r="D138" s="1">
        <f>-Map!L10</f>
        <v>-55.47405686554603</v>
      </c>
      <c r="E138" s="1">
        <f t="shared" si="50"/>
        <v>199.5</v>
      </c>
      <c r="F138" s="1">
        <f t="shared" si="51"/>
        <v>1</v>
      </c>
      <c r="G138" s="1">
        <v>0</v>
      </c>
      <c r="H138" s="1">
        <v>0</v>
      </c>
      <c r="I138" s="1">
        <v>0</v>
      </c>
      <c r="J138" s="1">
        <f t="shared" si="52"/>
        <v>1</v>
      </c>
      <c r="K138" s="1">
        <v>0</v>
      </c>
      <c r="L138" s="1">
        <v>0</v>
      </c>
      <c r="M138" s="1">
        <v>0</v>
      </c>
      <c r="N138" s="1">
        <f t="shared" si="53"/>
        <v>1</v>
      </c>
      <c r="O138" s="1" t="s">
        <v>15</v>
      </c>
    </row>
    <row r="139" spans="1:15" ht="12.75">
      <c r="A139">
        <v>1</v>
      </c>
      <c r="B139">
        <v>16</v>
      </c>
      <c r="C139" s="1">
        <f t="shared" si="54"/>
        <v>179.5</v>
      </c>
      <c r="D139" s="1">
        <f>-Map!L11</f>
        <v>-51.72466313059224</v>
      </c>
      <c r="E139" s="1">
        <f t="shared" si="50"/>
        <v>199.5</v>
      </c>
      <c r="F139" s="1">
        <f t="shared" si="51"/>
        <v>1</v>
      </c>
      <c r="G139" s="1">
        <v>0</v>
      </c>
      <c r="H139" s="1">
        <v>0</v>
      </c>
      <c r="I139" s="1">
        <v>0</v>
      </c>
      <c r="J139" s="1">
        <f t="shared" si="52"/>
        <v>1</v>
      </c>
      <c r="K139" s="1">
        <v>0</v>
      </c>
      <c r="L139" s="1">
        <v>0</v>
      </c>
      <c r="M139" s="1">
        <v>0</v>
      </c>
      <c r="N139" s="1">
        <f t="shared" si="53"/>
        <v>1</v>
      </c>
      <c r="O139" s="1" t="s">
        <v>15</v>
      </c>
    </row>
    <row r="140" spans="1:15" ht="12.75">
      <c r="A140">
        <v>1</v>
      </c>
      <c r="B140">
        <v>16</v>
      </c>
      <c r="C140" s="1">
        <f t="shared" si="54"/>
        <v>199.5</v>
      </c>
      <c r="D140" s="1">
        <f>-Map!L12</f>
        <v>-48</v>
      </c>
      <c r="E140" s="1">
        <f t="shared" si="50"/>
        <v>199.5</v>
      </c>
      <c r="F140" s="1">
        <f t="shared" si="51"/>
        <v>1</v>
      </c>
      <c r="G140" s="1">
        <v>0</v>
      </c>
      <c r="H140" s="1">
        <v>0</v>
      </c>
      <c r="I140" s="1">
        <v>0</v>
      </c>
      <c r="J140" s="1">
        <f t="shared" si="52"/>
        <v>1</v>
      </c>
      <c r="K140" s="1">
        <v>0</v>
      </c>
      <c r="L140" s="1">
        <v>0</v>
      </c>
      <c r="M140" s="1">
        <v>0</v>
      </c>
      <c r="N140" s="1">
        <f t="shared" si="53"/>
        <v>1</v>
      </c>
      <c r="O140" s="1" t="s">
        <v>15</v>
      </c>
    </row>
    <row r="142" ht="12.75">
      <c r="A142" t="s">
        <v>50</v>
      </c>
    </row>
    <row r="143" spans="1:15" ht="12.75">
      <c r="A143">
        <v>1</v>
      </c>
      <c r="B143">
        <v>16</v>
      </c>
      <c r="C143" s="1">
        <v>10</v>
      </c>
      <c r="D143" s="1">
        <f>-(Map!B2+Map!B28/2)</f>
        <v>-70.13767004446117</v>
      </c>
      <c r="E143" s="1">
        <f aca="true" t="shared" si="55" ref="E143:E152">0-$D$7/2</f>
        <v>-0.5</v>
      </c>
      <c r="F143" s="1">
        <v>10</v>
      </c>
      <c r="G143" s="1">
        <v>0</v>
      </c>
      <c r="H143" s="1">
        <v>0</v>
      </c>
      <c r="I143" s="1">
        <f>-Map!B28/2</f>
        <v>1.8623299555388257</v>
      </c>
      <c r="J143" s="1">
        <f aca="true" t="shared" si="56" ref="J143:J152">$D$7/2</f>
        <v>0.5</v>
      </c>
      <c r="K143" s="1">
        <v>0</v>
      </c>
      <c r="L143" s="1">
        <v>0</v>
      </c>
      <c r="M143" s="1">
        <v>0</v>
      </c>
      <c r="N143" s="1">
        <f aca="true" t="shared" si="57" ref="N143:N152">$D$7/2</f>
        <v>0.5</v>
      </c>
      <c r="O143" s="1" t="s">
        <v>15</v>
      </c>
    </row>
    <row r="144" spans="1:15" ht="12.75">
      <c r="A144">
        <v>1</v>
      </c>
      <c r="B144">
        <v>16</v>
      </c>
      <c r="C144" s="1">
        <f>C143+20</f>
        <v>30</v>
      </c>
      <c r="D144" s="1">
        <f>-(Map!B3+Map!B29/2)</f>
        <v>-66.4006444730093</v>
      </c>
      <c r="E144" s="1">
        <f t="shared" si="55"/>
        <v>-0.5</v>
      </c>
      <c r="F144" s="1">
        <v>10</v>
      </c>
      <c r="G144" s="1">
        <v>0</v>
      </c>
      <c r="H144" s="1">
        <v>0</v>
      </c>
      <c r="I144" s="1">
        <f>-Map!B29/2</f>
        <v>1.8746956159130548</v>
      </c>
      <c r="J144" s="1">
        <f t="shared" si="56"/>
        <v>0.5</v>
      </c>
      <c r="K144" s="1">
        <v>0</v>
      </c>
      <c r="L144" s="1">
        <v>0</v>
      </c>
      <c r="M144" s="1">
        <v>0</v>
      </c>
      <c r="N144" s="1">
        <f t="shared" si="57"/>
        <v>0.5</v>
      </c>
      <c r="O144" s="1" t="s">
        <v>15</v>
      </c>
    </row>
    <row r="145" spans="1:15" ht="12.75">
      <c r="A145">
        <v>1</v>
      </c>
      <c r="B145">
        <v>16</v>
      </c>
      <c r="C145" s="1">
        <f aca="true" t="shared" si="58" ref="C145:C152">C144+20</f>
        <v>50</v>
      </c>
      <c r="D145" s="1">
        <f>-(Map!B4+Map!B30/2)</f>
        <v>-62.58852973445512</v>
      </c>
      <c r="E145" s="1">
        <f t="shared" si="55"/>
        <v>-0.5</v>
      </c>
      <c r="F145" s="1">
        <v>10</v>
      </c>
      <c r="G145" s="1">
        <v>0</v>
      </c>
      <c r="H145" s="1">
        <v>0</v>
      </c>
      <c r="I145" s="1">
        <f>-Map!B30/2</f>
        <v>1.937419122641117</v>
      </c>
      <c r="J145" s="1">
        <f t="shared" si="56"/>
        <v>0.5</v>
      </c>
      <c r="K145" s="1">
        <v>0</v>
      </c>
      <c r="L145" s="1">
        <v>0</v>
      </c>
      <c r="M145" s="1">
        <v>0</v>
      </c>
      <c r="N145" s="1">
        <f t="shared" si="57"/>
        <v>0.5</v>
      </c>
      <c r="O145" s="1" t="s">
        <v>15</v>
      </c>
    </row>
    <row r="146" spans="1:15" ht="12.75">
      <c r="A146">
        <v>1</v>
      </c>
      <c r="B146">
        <v>16</v>
      </c>
      <c r="C146" s="1">
        <f t="shared" si="58"/>
        <v>70</v>
      </c>
      <c r="D146" s="1">
        <f>-(Map!B5+Map!B31/2)</f>
        <v>-58.61831333587388</v>
      </c>
      <c r="E146" s="1">
        <f t="shared" si="55"/>
        <v>-0.5</v>
      </c>
      <c r="F146" s="1">
        <v>10</v>
      </c>
      <c r="G146" s="1">
        <v>0</v>
      </c>
      <c r="H146" s="1">
        <v>0</v>
      </c>
      <c r="I146" s="1">
        <f>-Map!B31/2</f>
        <v>2.0327972759401263</v>
      </c>
      <c r="J146" s="1">
        <f t="shared" si="56"/>
        <v>0.5</v>
      </c>
      <c r="K146" s="1">
        <v>0</v>
      </c>
      <c r="L146" s="1">
        <v>0</v>
      </c>
      <c r="M146" s="1">
        <v>0</v>
      </c>
      <c r="N146" s="1">
        <f t="shared" si="57"/>
        <v>0.5</v>
      </c>
      <c r="O146" s="1" t="s">
        <v>15</v>
      </c>
    </row>
    <row r="147" spans="1:15" ht="12.75">
      <c r="A147">
        <v>1</v>
      </c>
      <c r="B147">
        <v>16</v>
      </c>
      <c r="C147" s="1">
        <f t="shared" si="58"/>
        <v>90</v>
      </c>
      <c r="D147" s="1">
        <f>-(Map!B6+Map!B32/2)</f>
        <v>-54.430444854109965</v>
      </c>
      <c r="E147" s="1">
        <f t="shared" si="55"/>
        <v>-0.5</v>
      </c>
      <c r="F147" s="1">
        <v>10</v>
      </c>
      <c r="G147" s="1">
        <v>0</v>
      </c>
      <c r="H147" s="1">
        <v>0</v>
      </c>
      <c r="I147" s="1">
        <f>-Map!B32/2</f>
        <v>2.1550712058237877</v>
      </c>
      <c r="J147" s="1">
        <f t="shared" si="56"/>
        <v>0.5</v>
      </c>
      <c r="K147" s="1">
        <v>0</v>
      </c>
      <c r="L147" s="1">
        <v>0</v>
      </c>
      <c r="M147" s="1">
        <v>0</v>
      </c>
      <c r="N147" s="1">
        <f t="shared" si="57"/>
        <v>0.5</v>
      </c>
      <c r="O147" s="1" t="s">
        <v>15</v>
      </c>
    </row>
    <row r="148" spans="1:15" ht="12.75">
      <c r="A148">
        <v>1</v>
      </c>
      <c r="B148">
        <v>16</v>
      </c>
      <c r="C148" s="1">
        <f t="shared" si="58"/>
        <v>110</v>
      </c>
      <c r="D148" s="1">
        <f>-(Map!B7+Map!B33/2)</f>
        <v>-49.96943017349618</v>
      </c>
      <c r="E148" s="1">
        <f t="shared" si="55"/>
        <v>-0.5</v>
      </c>
      <c r="F148" s="1">
        <v>10</v>
      </c>
      <c r="G148" s="1">
        <v>0</v>
      </c>
      <c r="H148" s="1">
        <v>0</v>
      </c>
      <c r="I148" s="1">
        <f>-Map!B33/2</f>
        <v>2.3059434747899985</v>
      </c>
      <c r="J148" s="1">
        <f t="shared" si="56"/>
        <v>0.5</v>
      </c>
      <c r="K148" s="1">
        <v>0</v>
      </c>
      <c r="L148" s="1">
        <v>0</v>
      </c>
      <c r="M148" s="1">
        <v>0</v>
      </c>
      <c r="N148" s="1">
        <f t="shared" si="57"/>
        <v>0.5</v>
      </c>
      <c r="O148" s="1" t="s">
        <v>15</v>
      </c>
    </row>
    <row r="149" spans="1:15" ht="12.75">
      <c r="A149">
        <v>1</v>
      </c>
      <c r="B149">
        <v>16</v>
      </c>
      <c r="C149" s="1">
        <f t="shared" si="58"/>
        <v>130</v>
      </c>
      <c r="D149" s="1">
        <f>-(Map!B8+Map!B34/2)</f>
        <v>-45.16964750103947</v>
      </c>
      <c r="E149" s="1">
        <f t="shared" si="55"/>
        <v>-0.5</v>
      </c>
      <c r="F149" s="1">
        <v>10</v>
      </c>
      <c r="G149" s="1">
        <v>0</v>
      </c>
      <c r="H149" s="1">
        <v>0</v>
      </c>
      <c r="I149" s="1">
        <f>-Map!B34/2</f>
        <v>2.493839197666709</v>
      </c>
      <c r="J149" s="1">
        <f t="shared" si="56"/>
        <v>0.5</v>
      </c>
      <c r="K149" s="1">
        <v>0</v>
      </c>
      <c r="L149" s="1">
        <v>0</v>
      </c>
      <c r="M149" s="1">
        <v>0</v>
      </c>
      <c r="N149" s="1">
        <f t="shared" si="57"/>
        <v>0.5</v>
      </c>
      <c r="O149" s="1" t="s">
        <v>15</v>
      </c>
    </row>
    <row r="150" spans="1:15" ht="12.75">
      <c r="A150">
        <v>1</v>
      </c>
      <c r="B150">
        <v>16</v>
      </c>
      <c r="C150" s="1">
        <f t="shared" si="58"/>
        <v>150</v>
      </c>
      <c r="D150" s="1">
        <f>-(Map!B9+Map!B35/2)</f>
        <v>-39.939984127233046</v>
      </c>
      <c r="E150" s="1">
        <f t="shared" si="55"/>
        <v>-0.5</v>
      </c>
      <c r="F150" s="1">
        <v>10</v>
      </c>
      <c r="G150" s="1">
        <v>0</v>
      </c>
      <c r="H150" s="1">
        <v>0</v>
      </c>
      <c r="I150" s="1">
        <f>-Map!B35/2</f>
        <v>2.7358241761397153</v>
      </c>
      <c r="J150" s="1">
        <f t="shared" si="56"/>
        <v>0.5</v>
      </c>
      <c r="K150" s="1">
        <v>0</v>
      </c>
      <c r="L150" s="1">
        <v>0</v>
      </c>
      <c r="M150" s="1">
        <v>0</v>
      </c>
      <c r="N150" s="1">
        <f t="shared" si="57"/>
        <v>0.5</v>
      </c>
      <c r="O150" s="1" t="s">
        <v>15</v>
      </c>
    </row>
    <row r="151" spans="1:15" ht="12.75">
      <c r="A151">
        <v>1</v>
      </c>
      <c r="B151">
        <v>16</v>
      </c>
      <c r="C151" s="1">
        <f t="shared" si="58"/>
        <v>170</v>
      </c>
      <c r="D151" s="1">
        <f>-(Map!B10+Map!B36/2)</f>
        <v>-34.14062762754513</v>
      </c>
      <c r="E151" s="1">
        <f t="shared" si="55"/>
        <v>-0.5</v>
      </c>
      <c r="F151" s="1">
        <v>10</v>
      </c>
      <c r="G151" s="1">
        <v>0</v>
      </c>
      <c r="H151" s="1">
        <v>0</v>
      </c>
      <c r="I151" s="1">
        <f>-Map!B36/2</f>
        <v>3.0635323235481984</v>
      </c>
      <c r="J151" s="1">
        <f t="shared" si="56"/>
        <v>0.5</v>
      </c>
      <c r="K151" s="1">
        <v>0</v>
      </c>
      <c r="L151" s="1">
        <v>0</v>
      </c>
      <c r="M151" s="1">
        <v>0</v>
      </c>
      <c r="N151" s="1">
        <f t="shared" si="57"/>
        <v>0.5</v>
      </c>
      <c r="O151" s="1" t="s">
        <v>15</v>
      </c>
    </row>
    <row r="152" spans="1:15" ht="12.75">
      <c r="A152">
        <v>1</v>
      </c>
      <c r="B152">
        <v>16</v>
      </c>
      <c r="C152" s="1">
        <f t="shared" si="58"/>
        <v>190</v>
      </c>
      <c r="D152" s="1">
        <f>-(Map!B11+Map!B37/2)</f>
        <v>-27.538547651998467</v>
      </c>
      <c r="E152" s="1">
        <f t="shared" si="55"/>
        <v>-0.5</v>
      </c>
      <c r="F152" s="1">
        <v>10</v>
      </c>
      <c r="G152" s="1">
        <v>0</v>
      </c>
      <c r="H152" s="1">
        <v>0</v>
      </c>
      <c r="I152" s="1">
        <f>-Map!B37/2</f>
        <v>3.538547651998467</v>
      </c>
      <c r="J152" s="1">
        <f t="shared" si="56"/>
        <v>0.5</v>
      </c>
      <c r="K152" s="1">
        <v>0</v>
      </c>
      <c r="L152" s="1">
        <v>0</v>
      </c>
      <c r="M152" s="1">
        <v>0</v>
      </c>
      <c r="N152" s="1">
        <f t="shared" si="57"/>
        <v>0.5</v>
      </c>
      <c r="O152" s="1" t="s">
        <v>15</v>
      </c>
    </row>
    <row r="153" ht="12.75">
      <c r="A153" t="s">
        <v>50</v>
      </c>
    </row>
    <row r="154" spans="1:15" ht="12.75">
      <c r="A154">
        <v>1</v>
      </c>
      <c r="B154">
        <v>16</v>
      </c>
      <c r="C154" s="1">
        <v>10</v>
      </c>
      <c r="D154" s="1">
        <f>-(Map!C2+Map!C28/2)</f>
        <v>-69.86113679553111</v>
      </c>
      <c r="E154" s="1">
        <f aca="true" t="shared" si="59" ref="E154:E163">20-$D$7/2</f>
        <v>19.5</v>
      </c>
      <c r="F154" s="1">
        <v>10</v>
      </c>
      <c r="G154" s="1">
        <v>0</v>
      </c>
      <c r="H154" s="1">
        <v>0</v>
      </c>
      <c r="I154" s="1">
        <f>-Map!C28/2</f>
        <v>1.4868720353475382</v>
      </c>
      <c r="J154" s="1">
        <f aca="true" t="shared" si="60" ref="J154:J163">$D$7/2</f>
        <v>0.5</v>
      </c>
      <c r="K154" s="1">
        <v>0</v>
      </c>
      <c r="L154" s="1">
        <v>0</v>
      </c>
      <c r="M154" s="1">
        <v>0</v>
      </c>
      <c r="N154" s="1">
        <f aca="true" t="shared" si="61" ref="N154:N163">$D$7/2</f>
        <v>0.5</v>
      </c>
      <c r="O154" s="1" t="s">
        <v>15</v>
      </c>
    </row>
    <row r="155" spans="1:15" ht="12.75">
      <c r="A155">
        <v>1</v>
      </c>
      <c r="B155">
        <v>16</v>
      </c>
      <c r="C155" s="1">
        <f>C154+20</f>
        <v>30</v>
      </c>
      <c r="D155" s="1">
        <f>-(Map!C3+Map!C29/2)</f>
        <v>-66.70100043549124</v>
      </c>
      <c r="E155" s="1">
        <f t="shared" si="59"/>
        <v>19.5</v>
      </c>
      <c r="F155" s="1">
        <v>10</v>
      </c>
      <c r="G155" s="1">
        <v>0</v>
      </c>
      <c r="H155" s="1">
        <v>0</v>
      </c>
      <c r="I155" s="1">
        <f>-Map!C29/2</f>
        <v>1.6732643246923402</v>
      </c>
      <c r="J155" s="1">
        <f t="shared" si="60"/>
        <v>0.5</v>
      </c>
      <c r="K155" s="1">
        <v>0</v>
      </c>
      <c r="L155" s="1">
        <v>0</v>
      </c>
      <c r="M155" s="1">
        <v>0</v>
      </c>
      <c r="N155" s="1">
        <f t="shared" si="61"/>
        <v>0.5</v>
      </c>
      <c r="O155" s="1" t="s">
        <v>15</v>
      </c>
    </row>
    <row r="156" spans="1:15" ht="12.75">
      <c r="A156">
        <v>1</v>
      </c>
      <c r="B156">
        <v>16</v>
      </c>
      <c r="C156" s="1">
        <f aca="true" t="shared" si="62" ref="C156:C163">C155+20</f>
        <v>50</v>
      </c>
      <c r="D156" s="1">
        <f>-(Map!C4+Map!C30/2)</f>
        <v>-63.220935518218354</v>
      </c>
      <c r="E156" s="1">
        <f t="shared" si="59"/>
        <v>19.5</v>
      </c>
      <c r="F156" s="1">
        <v>10</v>
      </c>
      <c r="G156" s="1">
        <v>0</v>
      </c>
      <c r="H156" s="1">
        <v>0</v>
      </c>
      <c r="I156" s="1">
        <f>-Map!C30/2</f>
        <v>1.8068005925805437</v>
      </c>
      <c r="J156" s="1">
        <f t="shared" si="60"/>
        <v>0.5</v>
      </c>
      <c r="K156" s="1">
        <v>0</v>
      </c>
      <c r="L156" s="1">
        <v>0</v>
      </c>
      <c r="M156" s="1">
        <v>0</v>
      </c>
      <c r="N156" s="1">
        <f t="shared" si="61"/>
        <v>0.5</v>
      </c>
      <c r="O156" s="1" t="s">
        <v>15</v>
      </c>
    </row>
    <row r="157" spans="1:15" ht="12.75">
      <c r="A157">
        <v>1</v>
      </c>
      <c r="B157">
        <v>16</v>
      </c>
      <c r="C157" s="1">
        <f t="shared" si="62"/>
        <v>70</v>
      </c>
      <c r="D157" s="1">
        <f>-(Map!C5+Map!C31/2)</f>
        <v>-59.48892073819473</v>
      </c>
      <c r="E157" s="1">
        <f t="shared" si="59"/>
        <v>19.5</v>
      </c>
      <c r="F157" s="1">
        <v>10</v>
      </c>
      <c r="G157" s="1">
        <v>0</v>
      </c>
      <c r="H157" s="1">
        <v>0</v>
      </c>
      <c r="I157" s="1">
        <f>-Map!C31/2</f>
        <v>1.925214187443082</v>
      </c>
      <c r="J157" s="1">
        <f t="shared" si="60"/>
        <v>0.5</v>
      </c>
      <c r="K157" s="1">
        <v>0</v>
      </c>
      <c r="L157" s="1">
        <v>0</v>
      </c>
      <c r="M157" s="1">
        <v>0</v>
      </c>
      <c r="N157" s="1">
        <f t="shared" si="61"/>
        <v>0.5</v>
      </c>
      <c r="O157" s="1" t="s">
        <v>15</v>
      </c>
    </row>
    <row r="158" spans="1:15" ht="12.75">
      <c r="A158">
        <v>1</v>
      </c>
      <c r="B158">
        <v>16</v>
      </c>
      <c r="C158" s="1">
        <f t="shared" si="62"/>
        <v>90</v>
      </c>
      <c r="D158" s="1">
        <f>-(Map!C6+Map!C32/2)</f>
        <v>-55.52302872090788</v>
      </c>
      <c r="E158" s="1">
        <f t="shared" si="59"/>
        <v>19.5</v>
      </c>
      <c r="F158" s="1">
        <v>10</v>
      </c>
      <c r="G158" s="1">
        <v>0</v>
      </c>
      <c r="H158" s="1">
        <v>0</v>
      </c>
      <c r="I158" s="1">
        <f>-Map!C32/2</f>
        <v>2.040677829843766</v>
      </c>
      <c r="J158" s="1">
        <f t="shared" si="60"/>
        <v>0.5</v>
      </c>
      <c r="K158" s="1">
        <v>0</v>
      </c>
      <c r="L158" s="1">
        <v>0</v>
      </c>
      <c r="M158" s="1">
        <v>0</v>
      </c>
      <c r="N158" s="1">
        <f t="shared" si="61"/>
        <v>0.5</v>
      </c>
      <c r="O158" s="1" t="s">
        <v>15</v>
      </c>
    </row>
    <row r="159" spans="1:15" ht="12.75">
      <c r="A159">
        <v>1</v>
      </c>
      <c r="B159">
        <v>16</v>
      </c>
      <c r="C159" s="1">
        <f t="shared" si="62"/>
        <v>110</v>
      </c>
      <c r="D159" s="1">
        <f>-(Map!C7+Map!C33/2)</f>
        <v>-51.324501287010776</v>
      </c>
      <c r="E159" s="1">
        <f t="shared" si="59"/>
        <v>19.5</v>
      </c>
      <c r="F159" s="1">
        <v>10</v>
      </c>
      <c r="G159" s="1">
        <v>0</v>
      </c>
      <c r="H159" s="1">
        <v>0</v>
      </c>
      <c r="I159" s="1">
        <f>-Map!C33/2</f>
        <v>2.157849604053336</v>
      </c>
      <c r="J159" s="1">
        <f t="shared" si="60"/>
        <v>0.5</v>
      </c>
      <c r="K159" s="1">
        <v>0</v>
      </c>
      <c r="L159" s="1">
        <v>0</v>
      </c>
      <c r="M159" s="1">
        <v>0</v>
      </c>
      <c r="N159" s="1">
        <f t="shared" si="61"/>
        <v>0.5</v>
      </c>
      <c r="O159" s="1" t="s">
        <v>15</v>
      </c>
    </row>
    <row r="160" spans="1:15" ht="12.75">
      <c r="A160">
        <v>1</v>
      </c>
      <c r="B160">
        <v>16</v>
      </c>
      <c r="C160" s="1">
        <f t="shared" si="62"/>
        <v>130</v>
      </c>
      <c r="D160" s="1">
        <f>-(Map!C8+Map!C34/2)</f>
        <v>-46.889169595292174</v>
      </c>
      <c r="E160" s="1">
        <f t="shared" si="59"/>
        <v>19.5</v>
      </c>
      <c r="F160" s="1">
        <v>10</v>
      </c>
      <c r="G160" s="1">
        <v>0</v>
      </c>
      <c r="H160" s="1">
        <v>0</v>
      </c>
      <c r="I160" s="1">
        <f>-Map!C34/2</f>
        <v>2.2774820876652733</v>
      </c>
      <c r="J160" s="1">
        <f t="shared" si="60"/>
        <v>0.5</v>
      </c>
      <c r="K160" s="1">
        <v>0</v>
      </c>
      <c r="L160" s="1">
        <v>0</v>
      </c>
      <c r="M160" s="1">
        <v>0</v>
      </c>
      <c r="N160" s="1">
        <f t="shared" si="61"/>
        <v>0.5</v>
      </c>
      <c r="O160" s="1" t="s">
        <v>15</v>
      </c>
    </row>
    <row r="161" spans="1:15" ht="12.75">
      <c r="A161">
        <v>1</v>
      </c>
      <c r="B161">
        <v>16</v>
      </c>
      <c r="C161" s="1">
        <f t="shared" si="62"/>
        <v>150</v>
      </c>
      <c r="D161" s="1">
        <f>-(Map!C9+Map!C35/2)</f>
        <v>-42.218756124094625</v>
      </c>
      <c r="E161" s="1">
        <f t="shared" si="59"/>
        <v>19.5</v>
      </c>
      <c r="F161" s="1">
        <v>10</v>
      </c>
      <c r="G161" s="1">
        <v>0</v>
      </c>
      <c r="H161" s="1">
        <v>0</v>
      </c>
      <c r="I161" s="1">
        <f>-Map!C35/2</f>
        <v>2.3929313835322716</v>
      </c>
      <c r="J161" s="1">
        <f t="shared" si="60"/>
        <v>0.5</v>
      </c>
      <c r="K161" s="1">
        <v>0</v>
      </c>
      <c r="L161" s="1">
        <v>0</v>
      </c>
      <c r="M161" s="1">
        <v>0</v>
      </c>
      <c r="N161" s="1">
        <f t="shared" si="61"/>
        <v>0.5</v>
      </c>
      <c r="O161" s="1" t="s">
        <v>15</v>
      </c>
    </row>
    <row r="162" spans="1:15" ht="12.75">
      <c r="A162">
        <v>1</v>
      </c>
      <c r="B162">
        <v>16</v>
      </c>
      <c r="C162" s="1">
        <f t="shared" si="62"/>
        <v>170</v>
      </c>
      <c r="D162" s="1">
        <f>-(Map!C10+Map!C36/2)</f>
        <v>-37.35152128461142</v>
      </c>
      <c r="E162" s="1">
        <f t="shared" si="59"/>
        <v>19.5</v>
      </c>
      <c r="F162" s="1">
        <v>10</v>
      </c>
      <c r="G162" s="1">
        <v>0</v>
      </c>
      <c r="H162" s="1">
        <v>0</v>
      </c>
      <c r="I162" s="1">
        <f>-Map!C36/2</f>
        <v>2.474303455950931</v>
      </c>
      <c r="J162" s="1">
        <f t="shared" si="60"/>
        <v>0.5</v>
      </c>
      <c r="K162" s="1">
        <v>0</v>
      </c>
      <c r="L162" s="1">
        <v>0</v>
      </c>
      <c r="M162" s="1">
        <v>0</v>
      </c>
      <c r="N162" s="1">
        <f t="shared" si="61"/>
        <v>0.5</v>
      </c>
      <c r="O162" s="1" t="s">
        <v>15</v>
      </c>
    </row>
    <row r="163" spans="1:15" ht="12.75">
      <c r="A163">
        <v>1</v>
      </c>
      <c r="B163">
        <v>16</v>
      </c>
      <c r="C163" s="1">
        <f t="shared" si="62"/>
        <v>190</v>
      </c>
      <c r="D163" s="1">
        <f>-(Map!C11+Map!C37/2)</f>
        <v>-32.465045079580165</v>
      </c>
      <c r="E163" s="1">
        <f t="shared" si="59"/>
        <v>19.5</v>
      </c>
      <c r="F163" s="1">
        <v>10</v>
      </c>
      <c r="G163" s="1">
        <v>0</v>
      </c>
      <c r="H163" s="1">
        <v>0</v>
      </c>
      <c r="I163" s="1">
        <f>-Map!C37/2</f>
        <v>2.412172749080323</v>
      </c>
      <c r="J163" s="1">
        <f t="shared" si="60"/>
        <v>0.5</v>
      </c>
      <c r="K163" s="1">
        <v>0</v>
      </c>
      <c r="L163" s="1">
        <v>0</v>
      </c>
      <c r="M163" s="1">
        <v>0</v>
      </c>
      <c r="N163" s="1">
        <f t="shared" si="61"/>
        <v>0.5</v>
      </c>
      <c r="O163" s="1" t="s">
        <v>15</v>
      </c>
    </row>
    <row r="164" ht="12.75">
      <c r="A164" t="s">
        <v>50</v>
      </c>
    </row>
    <row r="165" spans="1:15" ht="12.75">
      <c r="A165">
        <v>1</v>
      </c>
      <c r="B165">
        <v>16</v>
      </c>
      <c r="C165" s="1">
        <v>10</v>
      </c>
      <c r="D165" s="1">
        <f>-(Map!D2+Map!D28/2)</f>
        <v>-70.14271361066955</v>
      </c>
      <c r="E165" s="1">
        <f aca="true" t="shared" si="63" ref="E165:E174">40-$D$7/2</f>
        <v>39.5</v>
      </c>
      <c r="F165" s="1">
        <v>10</v>
      </c>
      <c r="G165" s="1">
        <v>0</v>
      </c>
      <c r="H165" s="1">
        <v>0</v>
      </c>
      <c r="I165" s="1">
        <f>-Map!D28/2</f>
        <v>1.296739918128651</v>
      </c>
      <c r="J165" s="1">
        <f aca="true" t="shared" si="64" ref="J165:J174">$D$7/2</f>
        <v>0.5</v>
      </c>
      <c r="K165" s="1">
        <v>0</v>
      </c>
      <c r="L165" s="1">
        <v>0</v>
      </c>
      <c r="M165" s="1">
        <v>0</v>
      </c>
      <c r="N165" s="1">
        <f aca="true" t="shared" si="65" ref="N165:N174">$D$7/2</f>
        <v>0.5</v>
      </c>
      <c r="O165" s="1" t="s">
        <v>15</v>
      </c>
    </row>
    <row r="166" spans="1:15" ht="12.75">
      <c r="A166">
        <v>1</v>
      </c>
      <c r="B166">
        <v>16</v>
      </c>
      <c r="C166" s="1">
        <f>C165+20</f>
        <v>30</v>
      </c>
      <c r="D166" s="1">
        <f>-(Map!D3+Map!D29/2)</f>
        <v>-67.32128460520656</v>
      </c>
      <c r="E166" s="1">
        <f t="shared" si="63"/>
        <v>39.5</v>
      </c>
      <c r="F166" s="1">
        <v>10</v>
      </c>
      <c r="G166" s="1">
        <v>0</v>
      </c>
      <c r="H166" s="1">
        <v>0</v>
      </c>
      <c r="I166" s="1">
        <f>-Map!D29/2</f>
        <v>1.5246890873343304</v>
      </c>
      <c r="J166" s="1">
        <f t="shared" si="64"/>
        <v>0.5</v>
      </c>
      <c r="K166" s="1">
        <v>0</v>
      </c>
      <c r="L166" s="1">
        <v>0</v>
      </c>
      <c r="M166" s="1">
        <v>0</v>
      </c>
      <c r="N166" s="1">
        <f t="shared" si="65"/>
        <v>0.5</v>
      </c>
      <c r="O166" s="1" t="s">
        <v>15</v>
      </c>
    </row>
    <row r="167" spans="1:15" ht="12.75">
      <c r="A167">
        <v>1</v>
      </c>
      <c r="B167">
        <v>16</v>
      </c>
      <c r="C167" s="1">
        <f aca="true" t="shared" si="66" ref="C167:C174">C166+20</f>
        <v>50</v>
      </c>
      <c r="D167" s="1">
        <f>-(Map!D4+Map!D30/2)</f>
        <v>-64.10529076067918</v>
      </c>
      <c r="E167" s="1">
        <f t="shared" si="63"/>
        <v>39.5</v>
      </c>
      <c r="F167" s="1">
        <v>10</v>
      </c>
      <c r="G167" s="1">
        <v>0</v>
      </c>
      <c r="H167" s="1">
        <v>0</v>
      </c>
      <c r="I167" s="1">
        <f>-Map!D30/2</f>
        <v>1.691304757193052</v>
      </c>
      <c r="J167" s="1">
        <f t="shared" si="64"/>
        <v>0.5</v>
      </c>
      <c r="K167" s="1">
        <v>0</v>
      </c>
      <c r="L167" s="1">
        <v>0</v>
      </c>
      <c r="M167" s="1">
        <v>0</v>
      </c>
      <c r="N167" s="1">
        <f t="shared" si="65"/>
        <v>0.5</v>
      </c>
      <c r="O167" s="1" t="s">
        <v>15</v>
      </c>
    </row>
    <row r="168" spans="1:15" ht="12.75">
      <c r="A168">
        <v>1</v>
      </c>
      <c r="B168">
        <v>16</v>
      </c>
      <c r="C168" s="1">
        <f t="shared" si="66"/>
        <v>70</v>
      </c>
      <c r="D168" s="1">
        <f>-(Map!D5+Map!D31/2)</f>
        <v>-60.593404942998724</v>
      </c>
      <c r="E168" s="1">
        <f t="shared" si="63"/>
        <v>39.5</v>
      </c>
      <c r="F168" s="1">
        <v>10</v>
      </c>
      <c r="G168" s="1">
        <v>0</v>
      </c>
      <c r="H168" s="1">
        <v>0</v>
      </c>
      <c r="I168" s="1">
        <f>-Map!D31/2</f>
        <v>1.820581060487406</v>
      </c>
      <c r="J168" s="1">
        <f t="shared" si="64"/>
        <v>0.5</v>
      </c>
      <c r="K168" s="1">
        <v>0</v>
      </c>
      <c r="L168" s="1">
        <v>0</v>
      </c>
      <c r="M168" s="1">
        <v>0</v>
      </c>
      <c r="N168" s="1">
        <f t="shared" si="65"/>
        <v>0.5</v>
      </c>
      <c r="O168" s="1" t="s">
        <v>15</v>
      </c>
    </row>
    <row r="169" spans="1:15" ht="12.75">
      <c r="A169">
        <v>1</v>
      </c>
      <c r="B169">
        <v>16</v>
      </c>
      <c r="C169" s="1">
        <f t="shared" si="66"/>
        <v>90</v>
      </c>
      <c r="D169" s="1">
        <f>-(Map!D6+Map!D32/2)</f>
        <v>-56.84824756443127</v>
      </c>
      <c r="E169" s="1">
        <f t="shared" si="63"/>
        <v>39.5</v>
      </c>
      <c r="F169" s="1">
        <v>10</v>
      </c>
      <c r="G169" s="1">
        <v>0</v>
      </c>
      <c r="H169" s="1">
        <v>0</v>
      </c>
      <c r="I169" s="1">
        <f>-Map!D32/2</f>
        <v>1.9245763180800495</v>
      </c>
      <c r="J169" s="1">
        <f t="shared" si="64"/>
        <v>0.5</v>
      </c>
      <c r="K169" s="1">
        <v>0</v>
      </c>
      <c r="L169" s="1">
        <v>0</v>
      </c>
      <c r="M169" s="1">
        <v>0</v>
      </c>
      <c r="N169" s="1">
        <f t="shared" si="65"/>
        <v>0.5</v>
      </c>
      <c r="O169" s="1" t="s">
        <v>15</v>
      </c>
    </row>
    <row r="170" spans="1:15" ht="12.75">
      <c r="A170">
        <v>1</v>
      </c>
      <c r="B170">
        <v>16</v>
      </c>
      <c r="C170" s="1">
        <f t="shared" si="66"/>
        <v>110</v>
      </c>
      <c r="D170" s="1">
        <f>-(Map!D7+Map!D33/2)</f>
        <v>-52.91637623887775</v>
      </c>
      <c r="E170" s="1">
        <f t="shared" si="63"/>
        <v>39.5</v>
      </c>
      <c r="F170" s="1">
        <v>10</v>
      </c>
      <c r="G170" s="1">
        <v>0</v>
      </c>
      <c r="H170" s="1">
        <v>0</v>
      </c>
      <c r="I170" s="1">
        <f>-Map!D33/2</f>
        <v>2.0072950074734663</v>
      </c>
      <c r="J170" s="1">
        <f t="shared" si="64"/>
        <v>0.5</v>
      </c>
      <c r="K170" s="1">
        <v>0</v>
      </c>
      <c r="L170" s="1">
        <v>0</v>
      </c>
      <c r="M170" s="1">
        <v>0</v>
      </c>
      <c r="N170" s="1">
        <f t="shared" si="65"/>
        <v>0.5</v>
      </c>
      <c r="O170" s="1" t="s">
        <v>15</v>
      </c>
    </row>
    <row r="171" spans="1:15" ht="12.75">
      <c r="A171">
        <v>1</v>
      </c>
      <c r="B171">
        <v>16</v>
      </c>
      <c r="C171" s="1">
        <f t="shared" si="66"/>
        <v>130</v>
      </c>
      <c r="D171" s="1">
        <f>-(Map!D8+Map!D34/2)</f>
        <v>-48.843773093327535</v>
      </c>
      <c r="E171" s="1">
        <f t="shared" si="63"/>
        <v>39.5</v>
      </c>
      <c r="F171" s="1">
        <v>10</v>
      </c>
      <c r="G171" s="1">
        <v>0</v>
      </c>
      <c r="H171" s="1">
        <v>0</v>
      </c>
      <c r="I171" s="1">
        <f>-Map!D34/2</f>
        <v>2.0653081380767517</v>
      </c>
      <c r="J171" s="1">
        <f t="shared" si="64"/>
        <v>0.5</v>
      </c>
      <c r="K171" s="1">
        <v>0</v>
      </c>
      <c r="L171" s="1">
        <v>0</v>
      </c>
      <c r="M171" s="1">
        <v>0</v>
      </c>
      <c r="N171" s="1">
        <f t="shared" si="65"/>
        <v>0.5</v>
      </c>
      <c r="O171" s="1" t="s">
        <v>15</v>
      </c>
    </row>
    <row r="172" spans="1:15" ht="12.75">
      <c r="A172">
        <v>1</v>
      </c>
      <c r="B172">
        <v>16</v>
      </c>
      <c r="C172" s="1">
        <f t="shared" si="66"/>
        <v>150</v>
      </c>
      <c r="D172" s="1">
        <f>-(Map!D9+Map!D35/2)</f>
        <v>-44.69434917643116</v>
      </c>
      <c r="E172" s="1">
        <f t="shared" si="63"/>
        <v>39.5</v>
      </c>
      <c r="F172" s="1">
        <v>10</v>
      </c>
      <c r="G172" s="1">
        <v>0</v>
      </c>
      <c r="H172" s="1">
        <v>0</v>
      </c>
      <c r="I172" s="1">
        <f>-Map!D35/2</f>
        <v>2.0841157788196227</v>
      </c>
      <c r="J172" s="1">
        <f t="shared" si="64"/>
        <v>0.5</v>
      </c>
      <c r="K172" s="1">
        <v>0</v>
      </c>
      <c r="L172" s="1">
        <v>0</v>
      </c>
      <c r="M172" s="1">
        <v>0</v>
      </c>
      <c r="N172" s="1">
        <f t="shared" si="65"/>
        <v>0.5</v>
      </c>
      <c r="O172" s="1" t="s">
        <v>15</v>
      </c>
    </row>
    <row r="173" spans="1:15" ht="12.75">
      <c r="A173">
        <v>1</v>
      </c>
      <c r="B173">
        <v>16</v>
      </c>
      <c r="C173" s="1">
        <f t="shared" si="66"/>
        <v>170</v>
      </c>
      <c r="D173" s="1">
        <f>-(Map!D10+Map!D36/2)</f>
        <v>-40.581656069335274</v>
      </c>
      <c r="E173" s="1">
        <f t="shared" si="63"/>
        <v>39.5</v>
      </c>
      <c r="F173" s="1">
        <v>10</v>
      </c>
      <c r="G173" s="1">
        <v>0</v>
      </c>
      <c r="H173" s="1">
        <v>0</v>
      </c>
      <c r="I173" s="1">
        <f>-Map!D36/2</f>
        <v>2.0285773282762634</v>
      </c>
      <c r="J173" s="1">
        <f t="shared" si="64"/>
        <v>0.5</v>
      </c>
      <c r="K173" s="1">
        <v>0</v>
      </c>
      <c r="L173" s="1">
        <v>0</v>
      </c>
      <c r="M173" s="1">
        <v>0</v>
      </c>
      <c r="N173" s="1">
        <f t="shared" si="65"/>
        <v>0.5</v>
      </c>
      <c r="O173" s="1" t="s">
        <v>15</v>
      </c>
    </row>
    <row r="174" spans="1:15" ht="12.75">
      <c r="A174">
        <v>1</v>
      </c>
      <c r="B174">
        <v>16</v>
      </c>
      <c r="C174" s="1">
        <f t="shared" si="66"/>
        <v>190</v>
      </c>
      <c r="D174" s="1">
        <f>-(Map!D11+Map!D37/2)</f>
        <v>-36.726368461895845</v>
      </c>
      <c r="E174" s="1">
        <f t="shared" si="63"/>
        <v>39.5</v>
      </c>
      <c r="F174" s="1">
        <v>10</v>
      </c>
      <c r="G174" s="1">
        <v>0</v>
      </c>
      <c r="H174" s="1">
        <v>0</v>
      </c>
      <c r="I174" s="1">
        <f>-Map!D37/2</f>
        <v>1.8267102791631622</v>
      </c>
      <c r="J174" s="1">
        <f t="shared" si="64"/>
        <v>0.5</v>
      </c>
      <c r="K174" s="1">
        <v>0</v>
      </c>
      <c r="L174" s="1">
        <v>0</v>
      </c>
      <c r="M174" s="1">
        <v>0</v>
      </c>
      <c r="N174" s="1">
        <f t="shared" si="65"/>
        <v>0.5</v>
      </c>
      <c r="O174" s="1" t="s">
        <v>15</v>
      </c>
    </row>
    <row r="175" ht="12" customHeight="1">
      <c r="A175" t="s">
        <v>50</v>
      </c>
    </row>
    <row r="176" spans="1:15" ht="12" customHeight="1">
      <c r="A176">
        <v>1</v>
      </c>
      <c r="B176">
        <v>16</v>
      </c>
      <c r="C176" s="1">
        <v>10</v>
      </c>
      <c r="D176" s="1">
        <f>-(Map!E2+Map!E28/2)</f>
        <v>-70.9764242862498</v>
      </c>
      <c r="E176" s="1">
        <f aca="true" t="shared" si="67" ref="E176:E185">60-$D$7/2</f>
        <v>59.5</v>
      </c>
      <c r="F176" s="1">
        <v>10</v>
      </c>
      <c r="G176" s="1">
        <v>0</v>
      </c>
      <c r="H176" s="1">
        <v>0</v>
      </c>
      <c r="I176" s="1">
        <f>-Map!E28/2</f>
        <v>1.2028437030451684</v>
      </c>
      <c r="J176" s="1">
        <f aca="true" t="shared" si="68" ref="J176:J185">$D$7/2</f>
        <v>0.5</v>
      </c>
      <c r="K176" s="1">
        <v>0</v>
      </c>
      <c r="L176" s="1">
        <v>0</v>
      </c>
      <c r="M176" s="1">
        <v>0</v>
      </c>
      <c r="N176" s="1">
        <f aca="true" t="shared" si="69" ref="N176:N185">$D$7/2</f>
        <v>0.5</v>
      </c>
      <c r="O176" s="1" t="s">
        <v>15</v>
      </c>
    </row>
    <row r="177" spans="1:15" ht="12" customHeight="1">
      <c r="A177">
        <v>1</v>
      </c>
      <c r="B177">
        <v>16</v>
      </c>
      <c r="C177" s="1">
        <f>C176+20</f>
        <v>30</v>
      </c>
      <c r="D177" s="1">
        <f>-(Map!E3+Map!E29/2)</f>
        <v>-68.33613320669997</v>
      </c>
      <c r="E177" s="1">
        <f t="shared" si="67"/>
        <v>59.5</v>
      </c>
      <c r="F177" s="1">
        <v>10</v>
      </c>
      <c r="G177" s="1">
        <v>0</v>
      </c>
      <c r="H177" s="1">
        <v>0</v>
      </c>
      <c r="I177" s="1">
        <f>-Map!E29/2</f>
        <v>1.4374473765046432</v>
      </c>
      <c r="J177" s="1">
        <f t="shared" si="68"/>
        <v>0.5</v>
      </c>
      <c r="K177" s="1">
        <v>0</v>
      </c>
      <c r="L177" s="1">
        <v>0</v>
      </c>
      <c r="M177" s="1">
        <v>0</v>
      </c>
      <c r="N177" s="1">
        <f t="shared" si="69"/>
        <v>0.5</v>
      </c>
      <c r="O177" s="1" t="s">
        <v>15</v>
      </c>
    </row>
    <row r="178" spans="1:15" ht="12" customHeight="1">
      <c r="A178">
        <v>1</v>
      </c>
      <c r="B178">
        <v>16</v>
      </c>
      <c r="C178" s="1">
        <f aca="true" t="shared" si="70" ref="C178:C185">C177+20</f>
        <v>50</v>
      </c>
      <c r="D178" s="1">
        <f>-(Map!E4+Map!E30/2)</f>
        <v>-65.28553752351651</v>
      </c>
      <c r="E178" s="1">
        <f t="shared" si="67"/>
        <v>59.5</v>
      </c>
      <c r="F178" s="1">
        <v>10</v>
      </c>
      <c r="G178" s="1">
        <v>0</v>
      </c>
      <c r="H178" s="1">
        <v>0</v>
      </c>
      <c r="I178" s="1">
        <f>-Map!E30/2</f>
        <v>1.6131483066788235</v>
      </c>
      <c r="J178" s="1">
        <f t="shared" si="68"/>
        <v>0.5</v>
      </c>
      <c r="K178" s="1">
        <v>0</v>
      </c>
      <c r="L178" s="1">
        <v>0</v>
      </c>
      <c r="M178" s="1">
        <v>0</v>
      </c>
      <c r="N178" s="1">
        <f t="shared" si="69"/>
        <v>0.5</v>
      </c>
      <c r="O178" s="1" t="s">
        <v>15</v>
      </c>
    </row>
    <row r="179" spans="1:15" ht="12" customHeight="1">
      <c r="A179">
        <v>1</v>
      </c>
      <c r="B179">
        <v>16</v>
      </c>
      <c r="C179" s="1">
        <f t="shared" si="70"/>
        <v>70</v>
      </c>
      <c r="D179" s="1">
        <f>-(Map!E5+Map!E31/2)</f>
        <v>-61.93116023020684</v>
      </c>
      <c r="E179" s="1">
        <f t="shared" si="67"/>
        <v>59.5</v>
      </c>
      <c r="F179" s="1">
        <v>10</v>
      </c>
      <c r="G179" s="1">
        <v>0</v>
      </c>
      <c r="H179" s="1">
        <v>0</v>
      </c>
      <c r="I179" s="1">
        <f>-Map!E31/2</f>
        <v>1.7412289866308441</v>
      </c>
      <c r="J179" s="1">
        <f t="shared" si="68"/>
        <v>0.5</v>
      </c>
      <c r="K179" s="1">
        <v>0</v>
      </c>
      <c r="L179" s="1">
        <v>0</v>
      </c>
      <c r="M179" s="1">
        <v>0</v>
      </c>
      <c r="N179" s="1">
        <f t="shared" si="69"/>
        <v>0.5</v>
      </c>
      <c r="O179" s="1" t="s">
        <v>15</v>
      </c>
    </row>
    <row r="180" spans="1:15" ht="12" customHeight="1">
      <c r="A180">
        <v>1</v>
      </c>
      <c r="B180">
        <v>16</v>
      </c>
      <c r="C180" s="1">
        <f t="shared" si="70"/>
        <v>90</v>
      </c>
      <c r="D180" s="1">
        <f>-(Map!E6+Map!E32/2)</f>
        <v>-58.360179873246445</v>
      </c>
      <c r="E180" s="1">
        <f t="shared" si="67"/>
        <v>59.5</v>
      </c>
      <c r="F180" s="1">
        <v>10</v>
      </c>
      <c r="G180" s="1">
        <v>0</v>
      </c>
      <c r="H180" s="1">
        <v>0</v>
      </c>
      <c r="I180" s="1">
        <f>-Map!E32/2</f>
        <v>1.8297513703295536</v>
      </c>
      <c r="J180" s="1">
        <f t="shared" si="68"/>
        <v>0.5</v>
      </c>
      <c r="K180" s="1">
        <v>0</v>
      </c>
      <c r="L180" s="1">
        <v>0</v>
      </c>
      <c r="M180" s="1">
        <v>0</v>
      </c>
      <c r="N180" s="1">
        <f t="shared" si="69"/>
        <v>0.5</v>
      </c>
      <c r="O180" s="1" t="s">
        <v>15</v>
      </c>
    </row>
    <row r="181" spans="1:15" ht="12" customHeight="1">
      <c r="A181">
        <v>1</v>
      </c>
      <c r="B181">
        <v>16</v>
      </c>
      <c r="C181" s="1">
        <f t="shared" si="70"/>
        <v>110</v>
      </c>
      <c r="D181" s="1">
        <f>-(Map!E7+Map!E33/2)</f>
        <v>-54.64898254844081</v>
      </c>
      <c r="E181" s="1">
        <f t="shared" si="67"/>
        <v>59.5</v>
      </c>
      <c r="F181" s="1">
        <v>10</v>
      </c>
      <c r="G181" s="1">
        <v>0</v>
      </c>
      <c r="H181" s="1">
        <v>0</v>
      </c>
      <c r="I181" s="1">
        <f>-Map!E33/2</f>
        <v>1.881445954476078</v>
      </c>
      <c r="J181" s="1">
        <f t="shared" si="68"/>
        <v>0.5</v>
      </c>
      <c r="K181" s="1">
        <v>0</v>
      </c>
      <c r="L181" s="1">
        <v>0</v>
      </c>
      <c r="M181" s="1">
        <v>0</v>
      </c>
      <c r="N181" s="1">
        <f t="shared" si="69"/>
        <v>0.5</v>
      </c>
      <c r="O181" s="1" t="s">
        <v>15</v>
      </c>
    </row>
    <row r="182" spans="1:15" ht="12" customHeight="1">
      <c r="A182">
        <v>1</v>
      </c>
      <c r="B182">
        <v>16</v>
      </c>
      <c r="C182" s="1">
        <f t="shared" si="70"/>
        <v>130</v>
      </c>
      <c r="D182" s="1">
        <f>-(Map!E8+Map!E34/2)</f>
        <v>-50.87519694013277</v>
      </c>
      <c r="E182" s="1">
        <f t="shared" si="67"/>
        <v>59.5</v>
      </c>
      <c r="F182" s="1">
        <v>10</v>
      </c>
      <c r="G182" s="1">
        <v>0</v>
      </c>
      <c r="H182" s="1">
        <v>0</v>
      </c>
      <c r="I182" s="1">
        <f>-Map!E34/2</f>
        <v>1.892339653831968</v>
      </c>
      <c r="J182" s="1">
        <f t="shared" si="68"/>
        <v>0.5</v>
      </c>
      <c r="K182" s="1">
        <v>0</v>
      </c>
      <c r="L182" s="1">
        <v>0</v>
      </c>
      <c r="M182" s="1">
        <v>0</v>
      </c>
      <c r="N182" s="1">
        <f t="shared" si="69"/>
        <v>0.5</v>
      </c>
      <c r="O182" s="1" t="s">
        <v>15</v>
      </c>
    </row>
    <row r="183" spans="1:15" ht="12" customHeight="1">
      <c r="A183">
        <v>1</v>
      </c>
      <c r="B183">
        <v>16</v>
      </c>
      <c r="C183" s="1">
        <f t="shared" si="70"/>
        <v>150</v>
      </c>
      <c r="D183" s="1">
        <f>-(Map!E9+Map!E35/2)</f>
        <v>-47.13321105187838</v>
      </c>
      <c r="E183" s="1">
        <f t="shared" si="67"/>
        <v>59.5</v>
      </c>
      <c r="F183" s="1">
        <v>10</v>
      </c>
      <c r="G183" s="1">
        <v>0</v>
      </c>
      <c r="H183" s="1">
        <v>0</v>
      </c>
      <c r="I183" s="1">
        <f>-Map!E35/2</f>
        <v>1.8496462344224192</v>
      </c>
      <c r="J183" s="1">
        <f t="shared" si="68"/>
        <v>0.5</v>
      </c>
      <c r="K183" s="1">
        <v>0</v>
      </c>
      <c r="L183" s="1">
        <v>0</v>
      </c>
      <c r="M183" s="1">
        <v>0</v>
      </c>
      <c r="N183" s="1">
        <f t="shared" si="69"/>
        <v>0.5</v>
      </c>
      <c r="O183" s="1" t="s">
        <v>15</v>
      </c>
    </row>
    <row r="184" spans="1:15" ht="12" customHeight="1">
      <c r="A184">
        <v>1</v>
      </c>
      <c r="B184">
        <v>16</v>
      </c>
      <c r="C184" s="1">
        <f t="shared" si="70"/>
        <v>170</v>
      </c>
      <c r="D184" s="1">
        <f>-(Map!E10+Map!E36/2)</f>
        <v>-43.55438505163015</v>
      </c>
      <c r="E184" s="1">
        <f t="shared" si="67"/>
        <v>59.5</v>
      </c>
      <c r="F184" s="1">
        <v>10</v>
      </c>
      <c r="G184" s="1">
        <v>0</v>
      </c>
      <c r="H184" s="1">
        <v>0</v>
      </c>
      <c r="I184" s="1">
        <f>-Map!E36/2</f>
        <v>1.7291797658258083</v>
      </c>
      <c r="J184" s="1">
        <f t="shared" si="68"/>
        <v>0.5</v>
      </c>
      <c r="K184" s="1">
        <v>0</v>
      </c>
      <c r="L184" s="1">
        <v>0</v>
      </c>
      <c r="M184" s="1">
        <v>0</v>
      </c>
      <c r="N184" s="1">
        <f t="shared" si="69"/>
        <v>0.5</v>
      </c>
      <c r="O184" s="1" t="s">
        <v>15</v>
      </c>
    </row>
    <row r="185" spans="1:15" ht="12" customHeight="1">
      <c r="A185">
        <v>1</v>
      </c>
      <c r="B185">
        <v>16</v>
      </c>
      <c r="C185" s="1">
        <f t="shared" si="70"/>
        <v>190</v>
      </c>
      <c r="D185" s="1">
        <f>-(Map!E11+Map!E37/2)</f>
        <v>-40.32914702350164</v>
      </c>
      <c r="E185" s="1">
        <f t="shared" si="67"/>
        <v>59.5</v>
      </c>
      <c r="F185" s="1">
        <v>10</v>
      </c>
      <c r="G185" s="1">
        <v>0</v>
      </c>
      <c r="H185" s="1">
        <v>0</v>
      </c>
      <c r="I185" s="1">
        <f>-Map!E37/2</f>
        <v>1.4960582623027037</v>
      </c>
      <c r="J185" s="1">
        <f t="shared" si="68"/>
        <v>0.5</v>
      </c>
      <c r="K185" s="1">
        <v>0</v>
      </c>
      <c r="L185" s="1">
        <v>0</v>
      </c>
      <c r="M185" s="1">
        <v>0</v>
      </c>
      <c r="N185" s="1">
        <f t="shared" si="69"/>
        <v>0.5</v>
      </c>
      <c r="O185" s="1" t="s">
        <v>15</v>
      </c>
    </row>
    <row r="186" ht="12" customHeight="1">
      <c r="A186" t="s">
        <v>50</v>
      </c>
    </row>
    <row r="187" spans="1:15" ht="12" customHeight="1">
      <c r="A187">
        <v>1</v>
      </c>
      <c r="B187">
        <v>16</v>
      </c>
      <c r="C187" s="1">
        <v>10</v>
      </c>
      <c r="D187" s="1">
        <f>-(Map!F2+Map!F28/2)</f>
        <v>-72.34544923843693</v>
      </c>
      <c r="E187" s="1">
        <f aca="true" t="shared" si="71" ref="E187:E196">80-$D$7/2</f>
        <v>79.5</v>
      </c>
      <c r="F187" s="1">
        <v>10</v>
      </c>
      <c r="G187" s="1">
        <v>0</v>
      </c>
      <c r="H187" s="1">
        <v>0</v>
      </c>
      <c r="I187" s="1">
        <f>-Map!F28/2</f>
        <v>1.175054839144238</v>
      </c>
      <c r="J187" s="1">
        <f aca="true" t="shared" si="72" ref="J187:J196">$D$7/2</f>
        <v>0.5</v>
      </c>
      <c r="K187" s="1">
        <v>0</v>
      </c>
      <c r="L187" s="1">
        <v>0</v>
      </c>
      <c r="M187" s="1">
        <v>0</v>
      </c>
      <c r="N187" s="1">
        <f aca="true" t="shared" si="73" ref="N187:N196">$D$7/2</f>
        <v>0.5</v>
      </c>
      <c r="O187" s="1" t="s">
        <v>15</v>
      </c>
    </row>
    <row r="188" spans="1:15" ht="12" customHeight="1">
      <c r="A188">
        <v>1</v>
      </c>
      <c r="B188">
        <v>16</v>
      </c>
      <c r="C188" s="1">
        <f>C187+20</f>
        <v>30</v>
      </c>
      <c r="D188" s="1">
        <f>-(Map!F3+Map!F29/2)</f>
        <v>-69.76128596655022</v>
      </c>
      <c r="E188" s="1">
        <f t="shared" si="71"/>
        <v>79.5</v>
      </c>
      <c r="F188" s="1">
        <v>10</v>
      </c>
      <c r="G188" s="1">
        <v>0</v>
      </c>
      <c r="H188" s="1">
        <v>0</v>
      </c>
      <c r="I188" s="1">
        <f>-Map!F29/2</f>
        <v>1.409108432742471</v>
      </c>
      <c r="J188" s="1">
        <f t="shared" si="72"/>
        <v>0.5</v>
      </c>
      <c r="K188" s="1">
        <v>0</v>
      </c>
      <c r="L188" s="1">
        <v>0</v>
      </c>
      <c r="M188" s="1">
        <v>0</v>
      </c>
      <c r="N188" s="1">
        <f t="shared" si="73"/>
        <v>0.5</v>
      </c>
      <c r="O188" s="1" t="s">
        <v>15</v>
      </c>
    </row>
    <row r="189" spans="1:15" ht="12" customHeight="1">
      <c r="A189">
        <v>1</v>
      </c>
      <c r="B189">
        <v>16</v>
      </c>
      <c r="C189" s="1">
        <f aca="true" t="shared" si="74" ref="C189:C196">C188+20</f>
        <v>50</v>
      </c>
      <c r="D189" s="1">
        <f>-(Map!F4+Map!F30/2)</f>
        <v>-66.76956541141948</v>
      </c>
      <c r="E189" s="1">
        <f t="shared" si="71"/>
        <v>79.5</v>
      </c>
      <c r="F189" s="1">
        <v>10</v>
      </c>
      <c r="G189" s="1">
        <v>0</v>
      </c>
      <c r="H189" s="1">
        <v>0</v>
      </c>
      <c r="I189" s="1">
        <f>-Map!F30/2</f>
        <v>1.5826121223882623</v>
      </c>
      <c r="J189" s="1">
        <f t="shared" si="72"/>
        <v>0.5</v>
      </c>
      <c r="K189" s="1">
        <v>0</v>
      </c>
      <c r="L189" s="1">
        <v>0</v>
      </c>
      <c r="M189" s="1">
        <v>0</v>
      </c>
      <c r="N189" s="1">
        <f t="shared" si="73"/>
        <v>0.5</v>
      </c>
      <c r="O189" s="1" t="s">
        <v>15</v>
      </c>
    </row>
    <row r="190" spans="1:15" ht="12" customHeight="1">
      <c r="A190">
        <v>1</v>
      </c>
      <c r="B190">
        <v>16</v>
      </c>
      <c r="C190" s="1">
        <f t="shared" si="74"/>
        <v>70</v>
      </c>
      <c r="D190" s="1">
        <f>-(Map!F5+Map!F31/2)</f>
        <v>-63.485518073779204</v>
      </c>
      <c r="E190" s="1">
        <f t="shared" si="71"/>
        <v>79.5</v>
      </c>
      <c r="F190" s="1">
        <v>10</v>
      </c>
      <c r="G190" s="1">
        <v>0</v>
      </c>
      <c r="H190" s="1">
        <v>0</v>
      </c>
      <c r="I190" s="1">
        <f>-Map!F31/2</f>
        <v>1.701435215252019</v>
      </c>
      <c r="J190" s="1">
        <f t="shared" si="72"/>
        <v>0.5</v>
      </c>
      <c r="K190" s="1">
        <v>0</v>
      </c>
      <c r="L190" s="1">
        <v>0</v>
      </c>
      <c r="M190" s="1">
        <v>0</v>
      </c>
      <c r="N190" s="1">
        <f t="shared" si="73"/>
        <v>0.5</v>
      </c>
      <c r="O190" s="1" t="s">
        <v>15</v>
      </c>
    </row>
    <row r="191" spans="1:15" ht="12" customHeight="1">
      <c r="A191">
        <v>1</v>
      </c>
      <c r="B191">
        <v>16</v>
      </c>
      <c r="C191" s="1">
        <f t="shared" si="74"/>
        <v>90</v>
      </c>
      <c r="D191" s="1">
        <f>-(Map!F6+Map!F32/2)</f>
        <v>-60.01232864066472</v>
      </c>
      <c r="E191" s="1">
        <f t="shared" si="71"/>
        <v>79.5</v>
      </c>
      <c r="F191" s="1">
        <v>10</v>
      </c>
      <c r="G191" s="1">
        <v>0</v>
      </c>
      <c r="H191" s="1">
        <v>0</v>
      </c>
      <c r="I191" s="1">
        <f>-Map!F32/2</f>
        <v>1.771754217862462</v>
      </c>
      <c r="J191" s="1">
        <f t="shared" si="72"/>
        <v>0.5</v>
      </c>
      <c r="K191" s="1">
        <v>0</v>
      </c>
      <c r="L191" s="1">
        <v>0</v>
      </c>
      <c r="M191" s="1">
        <v>0</v>
      </c>
      <c r="N191" s="1">
        <f t="shared" si="73"/>
        <v>0.5</v>
      </c>
      <c r="O191" s="1" t="s">
        <v>15</v>
      </c>
    </row>
    <row r="192" spans="1:15" ht="12" customHeight="1">
      <c r="A192">
        <v>1</v>
      </c>
      <c r="B192">
        <v>16</v>
      </c>
      <c r="C192" s="1">
        <f t="shared" si="74"/>
        <v>110</v>
      </c>
      <c r="D192" s="1">
        <f>-(Map!F7+Map!F33/2)</f>
        <v>-56.44417665076795</v>
      </c>
      <c r="E192" s="1">
        <f t="shared" si="71"/>
        <v>79.5</v>
      </c>
      <c r="F192" s="1">
        <v>10</v>
      </c>
      <c r="G192" s="1">
        <v>0</v>
      </c>
      <c r="H192" s="1">
        <v>0</v>
      </c>
      <c r="I192" s="1">
        <f>-Map!F33/2</f>
        <v>1.796397772034311</v>
      </c>
      <c r="J192" s="1">
        <f t="shared" si="72"/>
        <v>0.5</v>
      </c>
      <c r="K192" s="1">
        <v>0</v>
      </c>
      <c r="L192" s="1">
        <v>0</v>
      </c>
      <c r="M192" s="1">
        <v>0</v>
      </c>
      <c r="N192" s="1">
        <f t="shared" si="73"/>
        <v>0.5</v>
      </c>
      <c r="O192" s="1" t="s">
        <v>15</v>
      </c>
    </row>
    <row r="193" spans="1:15" ht="12" customHeight="1">
      <c r="A193">
        <v>1</v>
      </c>
      <c r="B193">
        <v>16</v>
      </c>
      <c r="C193" s="1">
        <f t="shared" si="74"/>
        <v>130</v>
      </c>
      <c r="D193" s="1">
        <f>-(Map!F8+Map!F34/2)</f>
        <v>-52.87482061290542</v>
      </c>
      <c r="E193" s="1">
        <f t="shared" si="71"/>
        <v>79.5</v>
      </c>
      <c r="F193" s="1">
        <v>10</v>
      </c>
      <c r="G193" s="1">
        <v>0</v>
      </c>
      <c r="H193" s="1">
        <v>0</v>
      </c>
      <c r="I193" s="1">
        <f>-Map!F34/2</f>
        <v>1.7729582658282226</v>
      </c>
      <c r="J193" s="1">
        <f t="shared" si="72"/>
        <v>0.5</v>
      </c>
      <c r="K193" s="1">
        <v>0</v>
      </c>
      <c r="L193" s="1">
        <v>0</v>
      </c>
      <c r="M193" s="1">
        <v>0</v>
      </c>
      <c r="N193" s="1">
        <f t="shared" si="73"/>
        <v>0.5</v>
      </c>
      <c r="O193" s="1" t="s">
        <v>15</v>
      </c>
    </row>
    <row r="194" spans="1:15" ht="12" customHeight="1">
      <c r="A194">
        <v>1</v>
      </c>
      <c r="B194">
        <v>16</v>
      </c>
      <c r="C194" s="1">
        <f t="shared" si="74"/>
        <v>150</v>
      </c>
      <c r="D194" s="1">
        <f>-(Map!F9+Map!F35/2)</f>
        <v>-49.408912635988756</v>
      </c>
      <c r="E194" s="1">
        <f t="shared" si="71"/>
        <v>79.5</v>
      </c>
      <c r="F194" s="1">
        <v>10</v>
      </c>
      <c r="G194" s="1">
        <v>0</v>
      </c>
      <c r="H194" s="1">
        <v>0</v>
      </c>
      <c r="I194" s="1">
        <f>-Map!F35/2</f>
        <v>1.6929497110884384</v>
      </c>
      <c r="J194" s="1">
        <f t="shared" si="72"/>
        <v>0.5</v>
      </c>
      <c r="K194" s="1">
        <v>0</v>
      </c>
      <c r="L194" s="1">
        <v>0</v>
      </c>
      <c r="M194" s="1">
        <v>0</v>
      </c>
      <c r="N194" s="1">
        <f t="shared" si="73"/>
        <v>0.5</v>
      </c>
      <c r="O194" s="1" t="s">
        <v>15</v>
      </c>
    </row>
    <row r="195" spans="1:15" ht="12" customHeight="1">
      <c r="A195">
        <v>1</v>
      </c>
      <c r="B195">
        <v>16</v>
      </c>
      <c r="C195" s="1">
        <f t="shared" si="74"/>
        <v>170</v>
      </c>
      <c r="D195" s="1">
        <f>-(Map!F10+Map!F36/2)</f>
        <v>-46.17352571684427</v>
      </c>
      <c r="E195" s="1">
        <f t="shared" si="71"/>
        <v>79.5</v>
      </c>
      <c r="F195" s="1">
        <v>10</v>
      </c>
      <c r="G195" s="1">
        <v>0</v>
      </c>
      <c r="H195" s="1">
        <v>0</v>
      </c>
      <c r="I195" s="1">
        <f>-Map!F36/2</f>
        <v>1.5424372080560467</v>
      </c>
      <c r="J195" s="1">
        <f t="shared" si="72"/>
        <v>0.5</v>
      </c>
      <c r="K195" s="1">
        <v>0</v>
      </c>
      <c r="L195" s="1">
        <v>0</v>
      </c>
      <c r="M195" s="1">
        <v>0</v>
      </c>
      <c r="N195" s="1">
        <f t="shared" si="73"/>
        <v>0.5</v>
      </c>
      <c r="O195" s="1" t="s">
        <v>15</v>
      </c>
    </row>
    <row r="196" spans="1:15" ht="12" customHeight="1">
      <c r="A196">
        <v>1</v>
      </c>
      <c r="B196">
        <v>16</v>
      </c>
      <c r="C196" s="1">
        <f t="shared" si="74"/>
        <v>190</v>
      </c>
      <c r="D196" s="1">
        <f>-(Map!F11+Map!F37/2)</f>
        <v>-43.324789283139495</v>
      </c>
      <c r="E196" s="1">
        <f t="shared" si="71"/>
        <v>79.5</v>
      </c>
      <c r="F196" s="1">
        <v>10</v>
      </c>
      <c r="G196" s="1">
        <v>0</v>
      </c>
      <c r="H196" s="1">
        <v>0</v>
      </c>
      <c r="I196" s="1">
        <f>-Map!F37/2</f>
        <v>1.3062992256487327</v>
      </c>
      <c r="J196" s="1">
        <f t="shared" si="72"/>
        <v>0.5</v>
      </c>
      <c r="K196" s="1">
        <v>0</v>
      </c>
      <c r="L196" s="1">
        <v>0</v>
      </c>
      <c r="M196" s="1">
        <v>0</v>
      </c>
      <c r="N196" s="1">
        <f t="shared" si="73"/>
        <v>0.5</v>
      </c>
      <c r="O196" s="1" t="s">
        <v>15</v>
      </c>
    </row>
    <row r="197" ht="12" customHeight="1">
      <c r="A197" t="s">
        <v>50</v>
      </c>
    </row>
    <row r="198" spans="1:15" ht="12" customHeight="1">
      <c r="A198">
        <v>1</v>
      </c>
      <c r="B198">
        <v>16</v>
      </c>
      <c r="C198" s="1">
        <v>10</v>
      </c>
      <c r="D198" s="1">
        <f>-(Map!G2+Map!G28/2)</f>
        <v>-74.24229115865934</v>
      </c>
      <c r="E198" s="1">
        <f aca="true" t="shared" si="75" ref="E198:E207">100-$D$7/2</f>
        <v>99.5</v>
      </c>
      <c r="F198" s="1">
        <v>10</v>
      </c>
      <c r="G198" s="1">
        <v>0</v>
      </c>
      <c r="H198" s="1">
        <v>0</v>
      </c>
      <c r="I198" s="1">
        <f>-Map!G28/2</f>
        <v>1.2069761944984663</v>
      </c>
      <c r="J198" s="1">
        <f aca="true" t="shared" si="76" ref="J198:J207">$D$7/2</f>
        <v>0.5</v>
      </c>
      <c r="K198" s="1">
        <v>0</v>
      </c>
      <c r="L198" s="1">
        <v>0</v>
      </c>
      <c r="M198" s="1">
        <v>0</v>
      </c>
      <c r="N198" s="1">
        <f aca="true" t="shared" si="77" ref="N198:N207">$D$7/2</f>
        <v>0.5</v>
      </c>
      <c r="O198" s="1" t="s">
        <v>15</v>
      </c>
    </row>
    <row r="199" spans="1:15" ht="12" customHeight="1">
      <c r="A199">
        <v>1</v>
      </c>
      <c r="B199">
        <v>16</v>
      </c>
      <c r="C199" s="1">
        <f>C198+20</f>
        <v>30</v>
      </c>
      <c r="D199" s="1">
        <f>-(Map!G3+Map!G29/2)</f>
        <v>-71.59399554924052</v>
      </c>
      <c r="E199" s="1">
        <f t="shared" si="75"/>
        <v>99.5</v>
      </c>
      <c r="F199" s="1">
        <v>10</v>
      </c>
      <c r="G199" s="1">
        <v>0</v>
      </c>
      <c r="H199" s="1">
        <v>0</v>
      </c>
      <c r="I199" s="1">
        <f>-Map!G29/2</f>
        <v>1.4413194149203576</v>
      </c>
      <c r="J199" s="1">
        <f t="shared" si="76"/>
        <v>0.5</v>
      </c>
      <c r="K199" s="1">
        <v>0</v>
      </c>
      <c r="L199" s="1">
        <v>0</v>
      </c>
      <c r="M199" s="1">
        <v>0</v>
      </c>
      <c r="N199" s="1">
        <f t="shared" si="77"/>
        <v>0.5</v>
      </c>
      <c r="O199" s="1" t="s">
        <v>15</v>
      </c>
    </row>
    <row r="200" spans="1:15" ht="12" customHeight="1">
      <c r="A200">
        <v>1</v>
      </c>
      <c r="B200">
        <v>16</v>
      </c>
      <c r="C200" s="1">
        <f aca="true" t="shared" si="78" ref="C200:C207">C199+20</f>
        <v>50</v>
      </c>
      <c r="D200" s="1">
        <f>-(Map!G4+Map!G30/2)</f>
        <v>-68.5459195846725</v>
      </c>
      <c r="E200" s="1">
        <f t="shared" si="75"/>
        <v>99.5</v>
      </c>
      <c r="F200" s="1">
        <v>10</v>
      </c>
      <c r="G200" s="1">
        <v>0</v>
      </c>
      <c r="H200" s="1">
        <v>0</v>
      </c>
      <c r="I200" s="1">
        <f>-Map!G30/2</f>
        <v>1.6067565496476561</v>
      </c>
      <c r="J200" s="1">
        <f t="shared" si="76"/>
        <v>0.5</v>
      </c>
      <c r="K200" s="1">
        <v>0</v>
      </c>
      <c r="L200" s="1">
        <v>0</v>
      </c>
      <c r="M200" s="1">
        <v>0</v>
      </c>
      <c r="N200" s="1">
        <f t="shared" si="77"/>
        <v>0.5</v>
      </c>
      <c r="O200" s="1" t="s">
        <v>15</v>
      </c>
    </row>
    <row r="201" spans="1:15" ht="12" customHeight="1">
      <c r="A201">
        <v>1</v>
      </c>
      <c r="B201">
        <v>16</v>
      </c>
      <c r="C201" s="1">
        <f t="shared" si="78"/>
        <v>70</v>
      </c>
      <c r="D201" s="1">
        <f>-(Map!G5+Map!G31/2)</f>
        <v>-65.22901749527183</v>
      </c>
      <c r="E201" s="1">
        <f t="shared" si="75"/>
        <v>99.5</v>
      </c>
      <c r="F201" s="1">
        <v>10</v>
      </c>
      <c r="G201" s="1">
        <v>0</v>
      </c>
      <c r="H201" s="1">
        <v>0</v>
      </c>
      <c r="I201" s="1">
        <f>-Map!G31/2</f>
        <v>1.710145539753011</v>
      </c>
      <c r="J201" s="1">
        <f t="shared" si="76"/>
        <v>0.5</v>
      </c>
      <c r="K201" s="1">
        <v>0</v>
      </c>
      <c r="L201" s="1">
        <v>0</v>
      </c>
      <c r="M201" s="1">
        <v>0</v>
      </c>
      <c r="N201" s="1">
        <f t="shared" si="77"/>
        <v>0.5</v>
      </c>
      <c r="O201" s="1" t="s">
        <v>15</v>
      </c>
    </row>
    <row r="202" spans="1:15" ht="12" customHeight="1">
      <c r="A202">
        <v>1</v>
      </c>
      <c r="B202">
        <v>16</v>
      </c>
      <c r="C202" s="1">
        <f t="shared" si="78"/>
        <v>90</v>
      </c>
      <c r="D202" s="1">
        <f>-(Map!G6+Map!G32/2)</f>
        <v>-61.75943944591468</v>
      </c>
      <c r="E202" s="1">
        <f t="shared" si="75"/>
        <v>99.5</v>
      </c>
      <c r="F202" s="1">
        <v>10</v>
      </c>
      <c r="G202" s="1">
        <v>0</v>
      </c>
      <c r="H202" s="1">
        <v>0</v>
      </c>
      <c r="I202" s="1">
        <f>-Map!G32/2</f>
        <v>1.7594325096041459</v>
      </c>
      <c r="J202" s="1">
        <f t="shared" si="76"/>
        <v>0.5</v>
      </c>
      <c r="K202" s="1">
        <v>0</v>
      </c>
      <c r="L202" s="1">
        <v>0</v>
      </c>
      <c r="M202" s="1">
        <v>0</v>
      </c>
      <c r="N202" s="1">
        <f t="shared" si="77"/>
        <v>0.5</v>
      </c>
      <c r="O202" s="1" t="s">
        <v>15</v>
      </c>
    </row>
    <row r="203" spans="1:15" ht="12" customHeight="1">
      <c r="A203">
        <v>1</v>
      </c>
      <c r="B203">
        <v>16</v>
      </c>
      <c r="C203" s="1">
        <f t="shared" si="78"/>
        <v>110</v>
      </c>
      <c r="D203" s="1">
        <f>-(Map!G7+Map!G33/2)</f>
        <v>-58.24057429992959</v>
      </c>
      <c r="E203" s="1">
        <f t="shared" si="75"/>
        <v>99.5</v>
      </c>
      <c r="F203" s="1">
        <v>10</v>
      </c>
      <c r="G203" s="1">
        <v>0</v>
      </c>
      <c r="H203" s="1">
        <v>0</v>
      </c>
      <c r="I203" s="1">
        <f>-Map!G33/2</f>
        <v>1.7594326363809394</v>
      </c>
      <c r="J203" s="1">
        <f t="shared" si="76"/>
        <v>0.5</v>
      </c>
      <c r="K203" s="1">
        <v>0</v>
      </c>
      <c r="L203" s="1">
        <v>0</v>
      </c>
      <c r="M203" s="1">
        <v>0</v>
      </c>
      <c r="N203" s="1">
        <f t="shared" si="77"/>
        <v>0.5</v>
      </c>
      <c r="O203" s="1" t="s">
        <v>15</v>
      </c>
    </row>
    <row r="204" spans="1:15" ht="12" customHeight="1">
      <c r="A204">
        <v>1</v>
      </c>
      <c r="B204">
        <v>16</v>
      </c>
      <c r="C204" s="1">
        <f t="shared" si="78"/>
        <v>130</v>
      </c>
      <c r="D204" s="1">
        <f>-(Map!G8+Map!G34/2)</f>
        <v>-54.77099575853599</v>
      </c>
      <c r="E204" s="1">
        <f t="shared" si="75"/>
        <v>99.5</v>
      </c>
      <c r="F204" s="1">
        <v>10</v>
      </c>
      <c r="G204" s="1">
        <v>0</v>
      </c>
      <c r="H204" s="1">
        <v>0</v>
      </c>
      <c r="I204" s="1">
        <f>-Map!G34/2</f>
        <v>1.71014590501267</v>
      </c>
      <c r="J204" s="1">
        <f t="shared" si="76"/>
        <v>0.5</v>
      </c>
      <c r="K204" s="1">
        <v>0</v>
      </c>
      <c r="L204" s="1">
        <v>0</v>
      </c>
      <c r="M204" s="1">
        <v>0</v>
      </c>
      <c r="N204" s="1">
        <f t="shared" si="77"/>
        <v>0.5</v>
      </c>
      <c r="O204" s="1" t="s">
        <v>15</v>
      </c>
    </row>
    <row r="205" spans="1:15" ht="12" customHeight="1">
      <c r="A205">
        <v>1</v>
      </c>
      <c r="B205">
        <v>16</v>
      </c>
      <c r="C205" s="1">
        <f t="shared" si="78"/>
        <v>150</v>
      </c>
      <c r="D205" s="1">
        <f>-(Map!G9+Map!G35/2)</f>
        <v>-51.45409274406494</v>
      </c>
      <c r="E205" s="1">
        <f t="shared" si="75"/>
        <v>99.5</v>
      </c>
      <c r="F205" s="1">
        <v>10</v>
      </c>
      <c r="G205" s="1">
        <v>0</v>
      </c>
      <c r="H205" s="1">
        <v>0</v>
      </c>
      <c r="I205" s="1">
        <f>-Map!G35/2</f>
        <v>1.6067571094583748</v>
      </c>
      <c r="J205" s="1">
        <f t="shared" si="76"/>
        <v>0.5</v>
      </c>
      <c r="K205" s="1">
        <v>0</v>
      </c>
      <c r="L205" s="1">
        <v>0</v>
      </c>
      <c r="M205" s="1">
        <v>0</v>
      </c>
      <c r="N205" s="1">
        <f t="shared" si="77"/>
        <v>0.5</v>
      </c>
      <c r="O205" s="1" t="s">
        <v>15</v>
      </c>
    </row>
    <row r="206" spans="1:15" ht="12" customHeight="1">
      <c r="A206">
        <v>1</v>
      </c>
      <c r="B206">
        <v>16</v>
      </c>
      <c r="C206" s="1">
        <f t="shared" si="78"/>
        <v>170</v>
      </c>
      <c r="D206" s="1">
        <f>-(Map!G10+Map!G36/2)</f>
        <v>-48.40601553367921</v>
      </c>
      <c r="E206" s="1">
        <f t="shared" si="75"/>
        <v>99.5</v>
      </c>
      <c r="F206" s="1">
        <v>10</v>
      </c>
      <c r="G206" s="1">
        <v>0</v>
      </c>
      <c r="H206" s="1">
        <v>0</v>
      </c>
      <c r="I206" s="1">
        <f>-Map!G36/2</f>
        <v>1.4413201009273529</v>
      </c>
      <c r="J206" s="1">
        <f t="shared" si="76"/>
        <v>0.5</v>
      </c>
      <c r="K206" s="1">
        <v>0</v>
      </c>
      <c r="L206" s="1">
        <v>0</v>
      </c>
      <c r="M206" s="1">
        <v>0</v>
      </c>
      <c r="N206" s="1">
        <f t="shared" si="77"/>
        <v>0.5</v>
      </c>
      <c r="O206" s="1" t="s">
        <v>15</v>
      </c>
    </row>
    <row r="207" spans="1:15" ht="12" customHeight="1">
      <c r="A207">
        <v>1</v>
      </c>
      <c r="B207">
        <v>16</v>
      </c>
      <c r="C207" s="1">
        <f t="shared" si="78"/>
        <v>190</v>
      </c>
      <c r="D207" s="1">
        <f>-(Map!G11+Map!G37/2)</f>
        <v>-45.75771850955188</v>
      </c>
      <c r="E207" s="1">
        <f t="shared" si="75"/>
        <v>99.5</v>
      </c>
      <c r="F207" s="1">
        <v>10</v>
      </c>
      <c r="G207" s="1">
        <v>0</v>
      </c>
      <c r="H207" s="1">
        <v>0</v>
      </c>
      <c r="I207" s="1">
        <f>-Map!G37/2</f>
        <v>1.206976923199985</v>
      </c>
      <c r="J207" s="1">
        <f t="shared" si="76"/>
        <v>0.5</v>
      </c>
      <c r="K207" s="1">
        <v>0</v>
      </c>
      <c r="L207" s="1">
        <v>0</v>
      </c>
      <c r="M207" s="1">
        <v>0</v>
      </c>
      <c r="N207" s="1">
        <f t="shared" si="77"/>
        <v>0.5</v>
      </c>
      <c r="O207" s="1" t="s">
        <v>15</v>
      </c>
    </row>
    <row r="208" ht="12" customHeight="1">
      <c r="A208" t="s">
        <v>50</v>
      </c>
    </row>
    <row r="209" spans="1:15" ht="12" customHeight="1">
      <c r="A209">
        <v>1</v>
      </c>
      <c r="B209">
        <v>16</v>
      </c>
      <c r="C209" s="1">
        <v>10</v>
      </c>
      <c r="D209" s="1">
        <f>-(Map!H2+Map!H28/2)</f>
        <v>-76.6752200216142</v>
      </c>
      <c r="E209" s="1">
        <f aca="true" t="shared" si="79" ref="E209:E218">120-$D$7/2</f>
        <v>119.5</v>
      </c>
      <c r="F209" s="1">
        <v>10</v>
      </c>
      <c r="G209" s="1">
        <v>0</v>
      </c>
      <c r="H209" s="1">
        <v>0</v>
      </c>
      <c r="I209" s="1">
        <f>-Map!H28/2</f>
        <v>1.306298481759562</v>
      </c>
      <c r="J209" s="1">
        <f aca="true" t="shared" si="80" ref="J209:J218">$D$7/2</f>
        <v>0.5</v>
      </c>
      <c r="K209" s="1">
        <v>0</v>
      </c>
      <c r="L209" s="1">
        <v>0</v>
      </c>
      <c r="M209" s="1">
        <v>0</v>
      </c>
      <c r="N209" s="1">
        <f aca="true" t="shared" si="81" ref="N209:N218">$D$7/2</f>
        <v>0.5</v>
      </c>
      <c r="O209" s="1" t="s">
        <v>15</v>
      </c>
    </row>
    <row r="210" spans="1:15" ht="12" customHeight="1">
      <c r="A210">
        <v>1</v>
      </c>
      <c r="B210">
        <v>16</v>
      </c>
      <c r="C210" s="1">
        <f>C209+20</f>
        <v>30</v>
      </c>
      <c r="D210" s="1">
        <f>-(Map!H3+Map!H29/2)</f>
        <v>-73.8264850354415</v>
      </c>
      <c r="E210" s="1">
        <f t="shared" si="79"/>
        <v>119.5</v>
      </c>
      <c r="F210" s="1">
        <v>10</v>
      </c>
      <c r="G210" s="1">
        <v>0</v>
      </c>
      <c r="H210" s="1">
        <v>0</v>
      </c>
      <c r="I210" s="1">
        <f>-Map!H29/2</f>
        <v>1.542436504413132</v>
      </c>
      <c r="J210" s="1">
        <f t="shared" si="80"/>
        <v>0.5</v>
      </c>
      <c r="K210" s="1">
        <v>0</v>
      </c>
      <c r="L210" s="1">
        <v>0</v>
      </c>
      <c r="M210" s="1">
        <v>0</v>
      </c>
      <c r="N210" s="1">
        <f t="shared" si="81"/>
        <v>0.5</v>
      </c>
      <c r="O210" s="1" t="s">
        <v>15</v>
      </c>
    </row>
    <row r="211" spans="1:15" ht="12" customHeight="1">
      <c r="A211">
        <v>1</v>
      </c>
      <c r="B211">
        <v>16</v>
      </c>
      <c r="C211" s="1">
        <f aca="true" t="shared" si="82" ref="C211:C218">C210+20</f>
        <v>50</v>
      </c>
      <c r="D211" s="1">
        <f>-(Map!H4+Map!H30/2)</f>
        <v>-70.5910993949305</v>
      </c>
      <c r="E211" s="1">
        <f t="shared" si="79"/>
        <v>119.5</v>
      </c>
      <c r="F211" s="1">
        <v>10</v>
      </c>
      <c r="G211" s="1">
        <v>0</v>
      </c>
      <c r="H211" s="1">
        <v>0</v>
      </c>
      <c r="I211" s="1">
        <f>-Map!H30/2</f>
        <v>1.6929491360978588</v>
      </c>
      <c r="J211" s="1">
        <f t="shared" si="80"/>
        <v>0.5</v>
      </c>
      <c r="K211" s="1">
        <v>0</v>
      </c>
      <c r="L211" s="1">
        <v>0</v>
      </c>
      <c r="M211" s="1">
        <v>0</v>
      </c>
      <c r="N211" s="1">
        <f t="shared" si="81"/>
        <v>0.5</v>
      </c>
      <c r="O211" s="1" t="s">
        <v>15</v>
      </c>
    </row>
    <row r="212" spans="1:15" ht="12" customHeight="1">
      <c r="A212">
        <v>1</v>
      </c>
      <c r="B212">
        <v>16</v>
      </c>
      <c r="C212" s="1">
        <f t="shared" si="82"/>
        <v>70</v>
      </c>
      <c r="D212" s="1">
        <f>-(Map!H5+Map!H31/2)</f>
        <v>-67.12519236871907</v>
      </c>
      <c r="E212" s="1">
        <f t="shared" si="79"/>
        <v>119.5</v>
      </c>
      <c r="F212" s="1">
        <v>10</v>
      </c>
      <c r="G212" s="1">
        <v>0</v>
      </c>
      <c r="H212" s="1">
        <v>0</v>
      </c>
      <c r="I212" s="1">
        <f>-Map!H31/2</f>
        <v>1.7729578901135667</v>
      </c>
      <c r="J212" s="1">
        <f t="shared" si="80"/>
        <v>0.5</v>
      </c>
      <c r="K212" s="1">
        <v>0</v>
      </c>
      <c r="L212" s="1">
        <v>0</v>
      </c>
      <c r="M212" s="1">
        <v>0</v>
      </c>
      <c r="N212" s="1">
        <f t="shared" si="81"/>
        <v>0.5</v>
      </c>
      <c r="O212" s="1" t="s">
        <v>15</v>
      </c>
    </row>
    <row r="213" spans="1:15" ht="12" customHeight="1">
      <c r="A213">
        <v>1</v>
      </c>
      <c r="B213">
        <v>16</v>
      </c>
      <c r="C213" s="1">
        <f t="shared" si="82"/>
        <v>90</v>
      </c>
      <c r="D213" s="1">
        <f>-(Map!H6+Map!H32/2)</f>
        <v>-63.555836838252716</v>
      </c>
      <c r="E213" s="1">
        <f t="shared" si="79"/>
        <v>119.5</v>
      </c>
      <c r="F213" s="1">
        <v>10</v>
      </c>
      <c r="G213" s="1">
        <v>0</v>
      </c>
      <c r="H213" s="1">
        <v>0</v>
      </c>
      <c r="I213" s="1">
        <f>-Map!H32/2</f>
        <v>1.7963976403527901</v>
      </c>
      <c r="J213" s="1">
        <f t="shared" si="80"/>
        <v>0.5</v>
      </c>
      <c r="K213" s="1">
        <v>0</v>
      </c>
      <c r="L213" s="1">
        <v>0</v>
      </c>
      <c r="M213" s="1">
        <v>0</v>
      </c>
      <c r="N213" s="1">
        <f t="shared" si="81"/>
        <v>0.5</v>
      </c>
      <c r="O213" s="1" t="s">
        <v>15</v>
      </c>
    </row>
    <row r="214" spans="1:15" ht="12" customHeight="1">
      <c r="A214">
        <v>1</v>
      </c>
      <c r="B214">
        <v>16</v>
      </c>
      <c r="C214" s="1">
        <f t="shared" si="82"/>
        <v>110</v>
      </c>
      <c r="D214" s="1">
        <f>-(Map!H7+Map!H33/2)</f>
        <v>-59.98768485228272</v>
      </c>
      <c r="E214" s="1">
        <f t="shared" si="79"/>
        <v>119.5</v>
      </c>
      <c r="F214" s="1">
        <v>10</v>
      </c>
      <c r="G214" s="1">
        <v>0</v>
      </c>
      <c r="H214" s="1">
        <v>0</v>
      </c>
      <c r="I214" s="1">
        <f>-Map!H33/2</f>
        <v>1.771754345617211</v>
      </c>
      <c r="J214" s="1">
        <f t="shared" si="80"/>
        <v>0.5</v>
      </c>
      <c r="K214" s="1">
        <v>0</v>
      </c>
      <c r="L214" s="1">
        <v>0</v>
      </c>
      <c r="M214" s="1">
        <v>0</v>
      </c>
      <c r="N214" s="1">
        <f t="shared" si="81"/>
        <v>0.5</v>
      </c>
      <c r="O214" s="1" t="s">
        <v>15</v>
      </c>
    </row>
    <row r="215" spans="1:15" ht="12" customHeight="1">
      <c r="A215">
        <v>1</v>
      </c>
      <c r="B215">
        <v>16</v>
      </c>
      <c r="C215" s="1">
        <f t="shared" si="82"/>
        <v>130</v>
      </c>
      <c r="D215" s="1">
        <f>-(Map!H8+Map!H34/2)</f>
        <v>-56.51449491916186</v>
      </c>
      <c r="E215" s="1">
        <f t="shared" si="79"/>
        <v>119.5</v>
      </c>
      <c r="F215" s="1">
        <v>10</v>
      </c>
      <c r="G215" s="1">
        <v>0</v>
      </c>
      <c r="H215" s="1">
        <v>0</v>
      </c>
      <c r="I215" s="1">
        <f>-Map!H34/2</f>
        <v>1.7014355875036458</v>
      </c>
      <c r="J215" s="1">
        <f t="shared" si="80"/>
        <v>0.5</v>
      </c>
      <c r="K215" s="1">
        <v>0</v>
      </c>
      <c r="L215" s="1">
        <v>0</v>
      </c>
      <c r="M215" s="1">
        <v>0</v>
      </c>
      <c r="N215" s="1">
        <f t="shared" si="81"/>
        <v>0.5</v>
      </c>
      <c r="O215" s="1" t="s">
        <v>15</v>
      </c>
    </row>
    <row r="216" spans="1:15" ht="12" customHeight="1">
      <c r="A216">
        <v>1</v>
      </c>
      <c r="B216">
        <v>16</v>
      </c>
      <c r="C216" s="1">
        <f t="shared" si="82"/>
        <v>150</v>
      </c>
      <c r="D216" s="1">
        <f>-(Map!H9+Map!H35/2)</f>
        <v>-53.23044663691793</v>
      </c>
      <c r="E216" s="1">
        <f t="shared" si="79"/>
        <v>119.5</v>
      </c>
      <c r="F216" s="1">
        <v>10</v>
      </c>
      <c r="G216" s="1">
        <v>0</v>
      </c>
      <c r="H216" s="1">
        <v>0</v>
      </c>
      <c r="I216" s="1">
        <f>-Map!H35/2</f>
        <v>1.5826126947402877</v>
      </c>
      <c r="J216" s="1">
        <f t="shared" si="80"/>
        <v>0.5</v>
      </c>
      <c r="K216" s="1">
        <v>0</v>
      </c>
      <c r="L216" s="1">
        <v>0</v>
      </c>
      <c r="M216" s="1">
        <v>0</v>
      </c>
      <c r="N216" s="1">
        <f t="shared" si="81"/>
        <v>0.5</v>
      </c>
      <c r="O216" s="1" t="s">
        <v>15</v>
      </c>
    </row>
    <row r="217" spans="1:15" ht="12" customHeight="1">
      <c r="A217">
        <v>1</v>
      </c>
      <c r="B217">
        <v>16</v>
      </c>
      <c r="C217" s="1">
        <f t="shared" si="82"/>
        <v>170</v>
      </c>
      <c r="D217" s="1">
        <f>-(Map!H10+Map!H36/2)</f>
        <v>-50.23872480743825</v>
      </c>
      <c r="E217" s="1">
        <f t="shared" si="79"/>
        <v>119.5</v>
      </c>
      <c r="F217" s="1">
        <v>10</v>
      </c>
      <c r="G217" s="1">
        <v>0</v>
      </c>
      <c r="H217" s="1">
        <v>0</v>
      </c>
      <c r="I217" s="1">
        <f>-Map!H36/2</f>
        <v>1.4091091347393885</v>
      </c>
      <c r="J217" s="1">
        <f t="shared" si="80"/>
        <v>0.5</v>
      </c>
      <c r="K217" s="1">
        <v>0</v>
      </c>
      <c r="L217" s="1">
        <v>0</v>
      </c>
      <c r="M217" s="1">
        <v>0</v>
      </c>
      <c r="N217" s="1">
        <f t="shared" si="81"/>
        <v>0.5</v>
      </c>
      <c r="O217" s="1" t="s">
        <v>15</v>
      </c>
    </row>
    <row r="218" spans="1:15" ht="12" customHeight="1">
      <c r="A218">
        <v>1</v>
      </c>
      <c r="B218">
        <v>16</v>
      </c>
      <c r="C218" s="1">
        <f t="shared" si="82"/>
        <v>190</v>
      </c>
      <c r="D218" s="1">
        <f>-(Map!H11+Map!H37/2)</f>
        <v>-47.65456009039977</v>
      </c>
      <c r="E218" s="1">
        <f t="shared" si="79"/>
        <v>119.5</v>
      </c>
      <c r="F218" s="1">
        <v>10</v>
      </c>
      <c r="G218" s="1">
        <v>0</v>
      </c>
      <c r="H218" s="1">
        <v>0</v>
      </c>
      <c r="I218" s="1">
        <f>-Map!H37/2</f>
        <v>1.1750555822990982</v>
      </c>
      <c r="J218" s="1">
        <f t="shared" si="80"/>
        <v>0.5</v>
      </c>
      <c r="K218" s="1">
        <v>0</v>
      </c>
      <c r="L218" s="1">
        <v>0</v>
      </c>
      <c r="M218" s="1">
        <v>0</v>
      </c>
      <c r="N218" s="1">
        <f t="shared" si="81"/>
        <v>0.5</v>
      </c>
      <c r="O218" s="1" t="s">
        <v>15</v>
      </c>
    </row>
    <row r="219" ht="12" customHeight="1">
      <c r="A219" t="s">
        <v>50</v>
      </c>
    </row>
    <row r="220" spans="1:15" ht="12" customHeight="1">
      <c r="A220">
        <v>1</v>
      </c>
      <c r="B220">
        <v>16</v>
      </c>
      <c r="C220" s="1">
        <v>10</v>
      </c>
      <c r="D220" s="1">
        <f>-(Map!I2+Map!I28/2)</f>
        <v>-79.6708612310884</v>
      </c>
      <c r="E220" s="1">
        <f aca="true" t="shared" si="83" ref="E220:E229">140-$D$7/2</f>
        <v>139.5</v>
      </c>
      <c r="F220" s="1">
        <v>10</v>
      </c>
      <c r="G220" s="1">
        <v>0</v>
      </c>
      <c r="H220" s="1">
        <v>0</v>
      </c>
      <c r="I220" s="1">
        <f>-Map!I28/2</f>
        <v>1.4960574676841034</v>
      </c>
      <c r="J220" s="1">
        <f aca="true" t="shared" si="84" ref="J220:J229">$D$7/2</f>
        <v>0.5</v>
      </c>
      <c r="K220" s="1">
        <v>0</v>
      </c>
      <c r="L220" s="1">
        <v>0</v>
      </c>
      <c r="M220" s="1">
        <v>0</v>
      </c>
      <c r="N220" s="1">
        <f aca="true" t="shared" si="85" ref="N220:N229">$D$7/2</f>
        <v>0.5</v>
      </c>
      <c r="O220" s="1" t="s">
        <v>15</v>
      </c>
    </row>
    <row r="221" spans="1:15" ht="12" customHeight="1">
      <c r="A221">
        <v>1</v>
      </c>
      <c r="B221">
        <v>16</v>
      </c>
      <c r="C221" s="1">
        <f>C220+20</f>
        <v>30</v>
      </c>
      <c r="D221" s="1">
        <f>-(Map!I3+Map!I29/2)</f>
        <v>-76.4456247558681</v>
      </c>
      <c r="E221" s="1">
        <f t="shared" si="83"/>
        <v>139.5</v>
      </c>
      <c r="F221" s="1">
        <v>10</v>
      </c>
      <c r="G221" s="1">
        <v>0</v>
      </c>
      <c r="H221" s="1">
        <v>0</v>
      </c>
      <c r="I221" s="1">
        <f>-Map!I29/2</f>
        <v>1.7291790075362101</v>
      </c>
      <c r="J221" s="1">
        <f t="shared" si="84"/>
        <v>0.5</v>
      </c>
      <c r="K221" s="1">
        <v>0</v>
      </c>
      <c r="L221" s="1">
        <v>0</v>
      </c>
      <c r="M221" s="1">
        <v>0</v>
      </c>
      <c r="N221" s="1">
        <f t="shared" si="85"/>
        <v>0.5</v>
      </c>
      <c r="O221" s="1" t="s">
        <v>15</v>
      </c>
    </row>
    <row r="222" spans="1:15" ht="12" customHeight="1">
      <c r="A222">
        <v>1</v>
      </c>
      <c r="B222">
        <v>16</v>
      </c>
      <c r="C222" s="1">
        <f aca="true" t="shared" si="86" ref="C222:C229">C221+20</f>
        <v>50</v>
      </c>
      <c r="D222" s="1">
        <f>-(Map!I4+Map!I30/2)</f>
        <v>-72.8668001327357</v>
      </c>
      <c r="E222" s="1">
        <f t="shared" si="83"/>
        <v>139.5</v>
      </c>
      <c r="F222" s="1">
        <v>10</v>
      </c>
      <c r="G222" s="1">
        <v>0</v>
      </c>
      <c r="H222" s="1">
        <v>0</v>
      </c>
      <c r="I222" s="1">
        <f>-Map!I30/2</f>
        <v>1.849645615596181</v>
      </c>
      <c r="J222" s="1">
        <f t="shared" si="84"/>
        <v>0.5</v>
      </c>
      <c r="K222" s="1">
        <v>0</v>
      </c>
      <c r="L222" s="1">
        <v>0</v>
      </c>
      <c r="M222" s="1">
        <v>0</v>
      </c>
      <c r="N222" s="1">
        <f t="shared" si="85"/>
        <v>0.5</v>
      </c>
      <c r="O222" s="1" t="s">
        <v>15</v>
      </c>
    </row>
    <row r="223" spans="1:15" ht="12" customHeight="1">
      <c r="A223">
        <v>1</v>
      </c>
      <c r="B223">
        <v>16</v>
      </c>
      <c r="C223" s="1">
        <f t="shared" si="86"/>
        <v>70</v>
      </c>
      <c r="D223" s="1">
        <f>-(Map!I5+Map!I31/2)</f>
        <v>-69.12481526674966</v>
      </c>
      <c r="E223" s="1">
        <f t="shared" si="83"/>
        <v>139.5</v>
      </c>
      <c r="F223" s="1">
        <v>10</v>
      </c>
      <c r="G223" s="1">
        <v>0</v>
      </c>
      <c r="H223" s="1">
        <v>0</v>
      </c>
      <c r="I223" s="1">
        <f>-Map!I31/2</f>
        <v>1.8923392503898597</v>
      </c>
      <c r="J223" s="1">
        <f t="shared" si="84"/>
        <v>0.5</v>
      </c>
      <c r="K223" s="1">
        <v>0</v>
      </c>
      <c r="L223" s="1">
        <v>0</v>
      </c>
      <c r="M223" s="1">
        <v>0</v>
      </c>
      <c r="N223" s="1">
        <f t="shared" si="85"/>
        <v>0.5</v>
      </c>
      <c r="O223" s="1" t="s">
        <v>15</v>
      </c>
    </row>
    <row r="224" spans="1:15" ht="12" customHeight="1">
      <c r="A224">
        <v>1</v>
      </c>
      <c r="B224">
        <v>16</v>
      </c>
      <c r="C224" s="1">
        <f t="shared" si="86"/>
        <v>90</v>
      </c>
      <c r="D224" s="1">
        <f>-(Map!I6+Map!I32/2)</f>
        <v>-65.35103020407044</v>
      </c>
      <c r="E224" s="1">
        <f t="shared" si="83"/>
        <v>139.5</v>
      </c>
      <c r="F224" s="1">
        <v>10</v>
      </c>
      <c r="G224" s="1">
        <v>0</v>
      </c>
      <c r="H224" s="1">
        <v>0</v>
      </c>
      <c r="I224" s="1">
        <f>-Map!I32/2</f>
        <v>1.881445812289357</v>
      </c>
      <c r="J224" s="1">
        <f t="shared" si="84"/>
        <v>0.5</v>
      </c>
      <c r="K224" s="1">
        <v>0</v>
      </c>
      <c r="L224" s="1">
        <v>0</v>
      </c>
      <c r="M224" s="1">
        <v>0</v>
      </c>
      <c r="N224" s="1">
        <f t="shared" si="85"/>
        <v>0.5</v>
      </c>
      <c r="O224" s="1" t="s">
        <v>15</v>
      </c>
    </row>
    <row r="225" spans="1:15" ht="12" customHeight="1">
      <c r="A225">
        <v>1</v>
      </c>
      <c r="B225">
        <v>16</v>
      </c>
      <c r="C225" s="1">
        <f t="shared" si="86"/>
        <v>110</v>
      </c>
      <c r="D225" s="1">
        <f>-(Map!I7+Map!I33/2)</f>
        <v>-61.639832886759244</v>
      </c>
      <c r="E225" s="1">
        <f t="shared" si="83"/>
        <v>139.5</v>
      </c>
      <c r="F225" s="1">
        <v>10</v>
      </c>
      <c r="G225" s="1">
        <v>0</v>
      </c>
      <c r="H225" s="1">
        <v>0</v>
      </c>
      <c r="I225" s="1">
        <f>-Map!I33/2</f>
        <v>1.8297515050218394</v>
      </c>
      <c r="J225" s="1">
        <f t="shared" si="84"/>
        <v>0.5</v>
      </c>
      <c r="K225" s="1">
        <v>0</v>
      </c>
      <c r="L225" s="1">
        <v>0</v>
      </c>
      <c r="M225" s="1">
        <v>0</v>
      </c>
      <c r="N225" s="1">
        <f t="shared" si="85"/>
        <v>0.5</v>
      </c>
      <c r="O225" s="1" t="s">
        <v>15</v>
      </c>
    </row>
    <row r="226" spans="1:15" ht="12" customHeight="1">
      <c r="A226">
        <v>1</v>
      </c>
      <c r="B226">
        <v>16</v>
      </c>
      <c r="C226" s="1">
        <f t="shared" si="86"/>
        <v>130</v>
      </c>
      <c r="D226" s="1">
        <f>-(Map!I8+Map!I34/2)</f>
        <v>-58.068851998157555</v>
      </c>
      <c r="E226" s="1">
        <f t="shared" si="83"/>
        <v>139.5</v>
      </c>
      <c r="F226" s="1">
        <v>10</v>
      </c>
      <c r="G226" s="1">
        <v>0</v>
      </c>
      <c r="H226" s="1">
        <v>0</v>
      </c>
      <c r="I226" s="1">
        <f>-Map!I34/2</f>
        <v>1.7412293835798494</v>
      </c>
      <c r="J226" s="1">
        <f t="shared" si="84"/>
        <v>0.5</v>
      </c>
      <c r="K226" s="1">
        <v>0</v>
      </c>
      <c r="L226" s="1">
        <v>0</v>
      </c>
      <c r="M226" s="1">
        <v>0</v>
      </c>
      <c r="N226" s="1">
        <f t="shared" si="85"/>
        <v>0.5</v>
      </c>
      <c r="O226" s="1" t="s">
        <v>15</v>
      </c>
    </row>
    <row r="227" spans="1:15" ht="12" customHeight="1">
      <c r="A227">
        <v>1</v>
      </c>
      <c r="B227">
        <v>16</v>
      </c>
      <c r="C227" s="1">
        <f t="shared" si="86"/>
        <v>150</v>
      </c>
      <c r="D227" s="1">
        <f>-(Map!I9+Map!I35/2)</f>
        <v>-54.71447369376993</v>
      </c>
      <c r="E227" s="1">
        <f t="shared" si="83"/>
        <v>139.5</v>
      </c>
      <c r="F227" s="1">
        <v>10</v>
      </c>
      <c r="G227" s="1">
        <v>0</v>
      </c>
      <c r="H227" s="1">
        <v>0</v>
      </c>
      <c r="I227" s="1">
        <f>-Map!I35/2</f>
        <v>1.6131489208077738</v>
      </c>
      <c r="J227" s="1">
        <f t="shared" si="84"/>
        <v>0.5</v>
      </c>
      <c r="K227" s="1">
        <v>0</v>
      </c>
      <c r="L227" s="1">
        <v>0</v>
      </c>
      <c r="M227" s="1">
        <v>0</v>
      </c>
      <c r="N227" s="1">
        <f t="shared" si="85"/>
        <v>0.5</v>
      </c>
      <c r="O227" s="1" t="s">
        <v>15</v>
      </c>
    </row>
    <row r="228" spans="1:15" ht="12" customHeight="1">
      <c r="A228">
        <v>1</v>
      </c>
      <c r="B228">
        <v>16</v>
      </c>
      <c r="C228" s="1">
        <f t="shared" si="86"/>
        <v>170</v>
      </c>
      <c r="D228" s="1">
        <f>-(Map!I10+Map!I36/2)</f>
        <v>-51.66387664068257</v>
      </c>
      <c r="E228" s="1">
        <f t="shared" si="83"/>
        <v>139.5</v>
      </c>
      <c r="F228" s="1">
        <v>10</v>
      </c>
      <c r="G228" s="1">
        <v>0</v>
      </c>
      <c r="H228" s="1">
        <v>0</v>
      </c>
      <c r="I228" s="1">
        <f>-Map!I36/2</f>
        <v>1.4374481322795916</v>
      </c>
      <c r="J228" s="1">
        <f t="shared" si="84"/>
        <v>0.5</v>
      </c>
      <c r="K228" s="1">
        <v>0</v>
      </c>
      <c r="L228" s="1">
        <v>0</v>
      </c>
      <c r="M228" s="1">
        <v>0</v>
      </c>
      <c r="N228" s="1">
        <f t="shared" si="85"/>
        <v>0.5</v>
      </c>
      <c r="O228" s="1" t="s">
        <v>15</v>
      </c>
    </row>
    <row r="229" spans="1:15" ht="12" customHeight="1">
      <c r="A229">
        <v>1</v>
      </c>
      <c r="B229">
        <v>16</v>
      </c>
      <c r="C229" s="1">
        <f t="shared" si="86"/>
        <v>190</v>
      </c>
      <c r="D229" s="1">
        <f>-(Map!I11+Map!I37/2)</f>
        <v>-49.02358401126649</v>
      </c>
      <c r="E229" s="1">
        <f t="shared" si="83"/>
        <v>139.5</v>
      </c>
      <c r="F229" s="1">
        <v>10</v>
      </c>
      <c r="G229" s="1">
        <v>0</v>
      </c>
      <c r="H229" s="1">
        <v>0</v>
      </c>
      <c r="I229" s="1">
        <f>-Map!I37/2</f>
        <v>1.202844497136482</v>
      </c>
      <c r="J229" s="1">
        <f t="shared" si="84"/>
        <v>0.5</v>
      </c>
      <c r="K229" s="1">
        <v>0</v>
      </c>
      <c r="L229" s="1">
        <v>0</v>
      </c>
      <c r="M229" s="1">
        <v>0</v>
      </c>
      <c r="N229" s="1">
        <f t="shared" si="85"/>
        <v>0.5</v>
      </c>
      <c r="O229" s="1" t="s">
        <v>15</v>
      </c>
    </row>
    <row r="230" ht="12" customHeight="1">
      <c r="A230" t="s">
        <v>50</v>
      </c>
    </row>
    <row r="231" spans="1:15" ht="12" customHeight="1">
      <c r="A231">
        <v>1</v>
      </c>
      <c r="B231">
        <v>16</v>
      </c>
      <c r="C231" s="1">
        <v>10</v>
      </c>
      <c r="D231" s="1">
        <f>-(Map!J2+Map!J28/2)</f>
        <v>-83.2736380990237</v>
      </c>
      <c r="E231" s="1">
        <f aca="true" t="shared" si="87" ref="E231:E240">160-$D$7/2</f>
        <v>159.5</v>
      </c>
      <c r="F231" s="1">
        <v>10</v>
      </c>
      <c r="G231" s="1">
        <v>0</v>
      </c>
      <c r="H231" s="1">
        <v>0</v>
      </c>
      <c r="I231" s="1">
        <f>-Map!J28/2</f>
        <v>1.8267093760861002</v>
      </c>
      <c r="J231" s="1">
        <f aca="true" t="shared" si="88" ref="J231:J240">$D$7/2</f>
        <v>0.5</v>
      </c>
      <c r="K231" s="1">
        <v>0</v>
      </c>
      <c r="L231" s="1">
        <v>0</v>
      </c>
      <c r="M231" s="1">
        <v>0</v>
      </c>
      <c r="N231" s="1">
        <f aca="true" t="shared" si="89" ref="N231:N240">$D$7/2</f>
        <v>0.5</v>
      </c>
      <c r="O231" s="1" t="s">
        <v>15</v>
      </c>
    </row>
    <row r="232" spans="1:15" ht="12" customHeight="1">
      <c r="A232">
        <v>1</v>
      </c>
      <c r="B232">
        <v>16</v>
      </c>
      <c r="C232" s="1">
        <f>C231+20</f>
        <v>30</v>
      </c>
      <c r="D232" s="1">
        <f>-(Map!J3+Map!J29/2)</f>
        <v>-79.41835225522962</v>
      </c>
      <c r="E232" s="1">
        <f t="shared" si="87"/>
        <v>159.5</v>
      </c>
      <c r="F232" s="1">
        <v>10</v>
      </c>
      <c r="G232" s="1">
        <v>0</v>
      </c>
      <c r="H232" s="1">
        <v>0</v>
      </c>
      <c r="I232" s="1">
        <f>-Map!J29/2</f>
        <v>2.0285764677079783</v>
      </c>
      <c r="J232" s="1">
        <f t="shared" si="88"/>
        <v>0.5</v>
      </c>
      <c r="K232" s="1">
        <v>0</v>
      </c>
      <c r="L232" s="1">
        <v>0</v>
      </c>
      <c r="M232" s="1">
        <v>0</v>
      </c>
      <c r="N232" s="1">
        <f t="shared" si="89"/>
        <v>0.5</v>
      </c>
      <c r="O232" s="1" t="s">
        <v>15</v>
      </c>
    </row>
    <row r="233" spans="1:15" ht="12" customHeight="1">
      <c r="A233">
        <v>1</v>
      </c>
      <c r="B233">
        <v>16</v>
      </c>
      <c r="C233" s="1">
        <f aca="true" t="shared" si="90" ref="C233:C240">C232+20</f>
        <v>50</v>
      </c>
      <c r="D233" s="1">
        <f>-(Map!J4+Map!J30/2)</f>
        <v>-75.30566070198452</v>
      </c>
      <c r="E233" s="1">
        <f t="shared" si="87"/>
        <v>159.5</v>
      </c>
      <c r="F233" s="1">
        <v>10</v>
      </c>
      <c r="G233" s="1">
        <v>0</v>
      </c>
      <c r="H233" s="1">
        <v>0</v>
      </c>
      <c r="I233" s="1">
        <f>-Map!J30/2</f>
        <v>2.084115085537121</v>
      </c>
      <c r="J233" s="1">
        <f t="shared" si="88"/>
        <v>0.5</v>
      </c>
      <c r="K233" s="1">
        <v>0</v>
      </c>
      <c r="L233" s="1">
        <v>0</v>
      </c>
      <c r="M233" s="1">
        <v>0</v>
      </c>
      <c r="N233" s="1">
        <f t="shared" si="89"/>
        <v>0.5</v>
      </c>
      <c r="O233" s="1" t="s">
        <v>15</v>
      </c>
    </row>
    <row r="234" spans="1:15" ht="12" customHeight="1">
      <c r="A234">
        <v>1</v>
      </c>
      <c r="B234">
        <v>16</v>
      </c>
      <c r="C234" s="1">
        <f t="shared" si="90"/>
        <v>70</v>
      </c>
      <c r="D234" s="1">
        <f>-(Map!J5+Map!J31/2)</f>
        <v>-71.15623792571671</v>
      </c>
      <c r="E234" s="1">
        <f t="shared" si="87"/>
        <v>159.5</v>
      </c>
      <c r="F234" s="1">
        <v>10</v>
      </c>
      <c r="G234" s="1">
        <v>0</v>
      </c>
      <c r="H234" s="1">
        <v>0</v>
      </c>
      <c r="I234" s="1">
        <f>-Map!J31/2</f>
        <v>2.065307690730684</v>
      </c>
      <c r="J234" s="1">
        <f t="shared" si="88"/>
        <v>0.5</v>
      </c>
      <c r="K234" s="1">
        <v>0</v>
      </c>
      <c r="L234" s="1">
        <v>0</v>
      </c>
      <c r="M234" s="1">
        <v>0</v>
      </c>
      <c r="N234" s="1">
        <f t="shared" si="89"/>
        <v>0.5</v>
      </c>
      <c r="O234" s="1" t="s">
        <v>15</v>
      </c>
    </row>
    <row r="235" spans="1:15" ht="12" customHeight="1">
      <c r="A235">
        <v>1</v>
      </c>
      <c r="B235">
        <v>16</v>
      </c>
      <c r="C235" s="1">
        <f t="shared" si="90"/>
        <v>90</v>
      </c>
      <c r="D235" s="1">
        <f>-(Map!J6+Map!J32/2)</f>
        <v>-67.08363538500674</v>
      </c>
      <c r="E235" s="1">
        <f t="shared" si="87"/>
        <v>159.5</v>
      </c>
      <c r="F235" s="1">
        <v>10</v>
      </c>
      <c r="G235" s="1">
        <v>0</v>
      </c>
      <c r="H235" s="1">
        <v>0</v>
      </c>
      <c r="I235" s="1">
        <f>-Map!J32/2</f>
        <v>2.0072948499792957</v>
      </c>
      <c r="J235" s="1">
        <f t="shared" si="88"/>
        <v>0.5</v>
      </c>
      <c r="K235" s="1">
        <v>0</v>
      </c>
      <c r="L235" s="1">
        <v>0</v>
      </c>
      <c r="M235" s="1">
        <v>0</v>
      </c>
      <c r="N235" s="1">
        <f t="shared" si="89"/>
        <v>0.5</v>
      </c>
      <c r="O235" s="1" t="s">
        <v>15</v>
      </c>
    </row>
    <row r="236" spans="1:15" ht="12" customHeight="1">
      <c r="A236">
        <v>1</v>
      </c>
      <c r="B236">
        <v>16</v>
      </c>
      <c r="C236" s="1">
        <f t="shared" si="90"/>
        <v>110</v>
      </c>
      <c r="D236" s="1">
        <f>-(Map!J7+Map!J33/2)</f>
        <v>-63.15176406986222</v>
      </c>
      <c r="E236" s="1">
        <f t="shared" si="87"/>
        <v>159.5</v>
      </c>
      <c r="F236" s="1">
        <v>10</v>
      </c>
      <c r="G236" s="1">
        <v>0</v>
      </c>
      <c r="H236" s="1">
        <v>0</v>
      </c>
      <c r="I236" s="1">
        <f>-Map!J33/2</f>
        <v>1.9245764651652237</v>
      </c>
      <c r="J236" s="1">
        <f t="shared" si="88"/>
        <v>0.5</v>
      </c>
      <c r="K236" s="1">
        <v>0</v>
      </c>
      <c r="L236" s="1">
        <v>0</v>
      </c>
      <c r="M236" s="1">
        <v>0</v>
      </c>
      <c r="N236" s="1">
        <f t="shared" si="89"/>
        <v>0.5</v>
      </c>
      <c r="O236" s="1" t="s">
        <v>15</v>
      </c>
    </row>
    <row r="237" spans="1:15" ht="12" customHeight="1">
      <c r="A237">
        <v>1</v>
      </c>
      <c r="B237">
        <v>16</v>
      </c>
      <c r="C237" s="1">
        <f t="shared" si="90"/>
        <v>130</v>
      </c>
      <c r="D237" s="1">
        <f>-(Map!J8+Map!J34/2)</f>
        <v>-59.406606105592715</v>
      </c>
      <c r="E237" s="1">
        <f t="shared" si="87"/>
        <v>159.5</v>
      </c>
      <c r="F237" s="1">
        <v>10</v>
      </c>
      <c r="G237" s="1">
        <v>0</v>
      </c>
      <c r="H237" s="1">
        <v>0</v>
      </c>
      <c r="I237" s="1">
        <f>-Map!J34/2</f>
        <v>1.8205814991042786</v>
      </c>
      <c r="J237" s="1">
        <f t="shared" si="88"/>
        <v>0.5</v>
      </c>
      <c r="K237" s="1">
        <v>0</v>
      </c>
      <c r="L237" s="1">
        <v>0</v>
      </c>
      <c r="M237" s="1">
        <v>0</v>
      </c>
      <c r="N237" s="1">
        <f t="shared" si="89"/>
        <v>0.5</v>
      </c>
      <c r="O237" s="1" t="s">
        <v>15</v>
      </c>
    </row>
    <row r="238" spans="1:15" ht="12" customHeight="1">
      <c r="A238">
        <v>1</v>
      </c>
      <c r="B238">
        <v>16</v>
      </c>
      <c r="C238" s="1">
        <f t="shared" si="90"/>
        <v>150</v>
      </c>
      <c r="D238" s="1">
        <f>-(Map!J9+Map!J35/2)</f>
        <v>-55.89471916167149</v>
      </c>
      <c r="E238" s="1">
        <f t="shared" si="87"/>
        <v>159.5</v>
      </c>
      <c r="F238" s="1">
        <v>10</v>
      </c>
      <c r="G238" s="1">
        <v>0</v>
      </c>
      <c r="H238" s="1">
        <v>0</v>
      </c>
      <c r="I238" s="1">
        <f>-Map!J35/2</f>
        <v>1.691305444816944</v>
      </c>
      <c r="J238" s="1">
        <f t="shared" si="88"/>
        <v>0.5</v>
      </c>
      <c r="K238" s="1">
        <v>0</v>
      </c>
      <c r="L238" s="1">
        <v>0</v>
      </c>
      <c r="M238" s="1">
        <v>0</v>
      </c>
      <c r="N238" s="1">
        <f t="shared" si="89"/>
        <v>0.5</v>
      </c>
      <c r="O238" s="1" t="s">
        <v>15</v>
      </c>
    </row>
    <row r="239" spans="1:15" ht="12" customHeight="1">
      <c r="A239">
        <v>1</v>
      </c>
      <c r="B239">
        <v>16</v>
      </c>
      <c r="C239" s="1">
        <f t="shared" si="90"/>
        <v>170</v>
      </c>
      <c r="D239" s="1">
        <f>-(Map!J10+Map!J36/2)</f>
        <v>-52.678723770769565</v>
      </c>
      <c r="E239" s="1">
        <f t="shared" si="87"/>
        <v>159.5</v>
      </c>
      <c r="F239" s="1">
        <v>10</v>
      </c>
      <c r="G239" s="1">
        <v>0</v>
      </c>
      <c r="H239" s="1">
        <v>0</v>
      </c>
      <c r="I239" s="1">
        <f>-Map!J36/2</f>
        <v>1.5246899460849868</v>
      </c>
      <c r="J239" s="1">
        <f t="shared" si="88"/>
        <v>0.5</v>
      </c>
      <c r="K239" s="1">
        <v>0</v>
      </c>
      <c r="L239" s="1">
        <v>0</v>
      </c>
      <c r="M239" s="1">
        <v>0</v>
      </c>
      <c r="N239" s="1">
        <f t="shared" si="89"/>
        <v>0.5</v>
      </c>
      <c r="O239" s="1" t="s">
        <v>15</v>
      </c>
    </row>
    <row r="240" spans="1:15" ht="12" customHeight="1">
      <c r="A240">
        <v>1</v>
      </c>
      <c r="B240">
        <v>16</v>
      </c>
      <c r="C240" s="1">
        <f t="shared" si="90"/>
        <v>190</v>
      </c>
      <c r="D240" s="1">
        <f>-(Map!J11+Map!J37/2)</f>
        <v>-49.85729300174882</v>
      </c>
      <c r="E240" s="1">
        <f t="shared" si="87"/>
        <v>159.5</v>
      </c>
      <c r="F240" s="1">
        <v>10</v>
      </c>
      <c r="G240" s="1">
        <v>0</v>
      </c>
      <c r="H240" s="1">
        <v>0</v>
      </c>
      <c r="I240" s="1">
        <f>-Map!J37/2</f>
        <v>1.296740822935753</v>
      </c>
      <c r="J240" s="1">
        <f t="shared" si="88"/>
        <v>0.5</v>
      </c>
      <c r="K240" s="1">
        <v>0</v>
      </c>
      <c r="L240" s="1">
        <v>0</v>
      </c>
      <c r="M240" s="1">
        <v>0</v>
      </c>
      <c r="N240" s="1">
        <f t="shared" si="89"/>
        <v>0.5</v>
      </c>
      <c r="O240" s="1" t="s">
        <v>15</v>
      </c>
    </row>
    <row r="241" ht="12" customHeight="1">
      <c r="A241" t="s">
        <v>50</v>
      </c>
    </row>
    <row r="242" spans="1:15" ht="12" customHeight="1">
      <c r="A242">
        <v>1</v>
      </c>
      <c r="B242">
        <v>16</v>
      </c>
      <c r="C242" s="1">
        <v>10</v>
      </c>
      <c r="D242" s="1">
        <f>-(Map!K2+Map!K28/2)</f>
        <v>-87.53495921776656</v>
      </c>
      <c r="E242" s="1">
        <f aca="true" t="shared" si="91" ref="E242:E251">180-$D$7/2</f>
        <v>179.5</v>
      </c>
      <c r="F242" s="1">
        <v>10</v>
      </c>
      <c r="G242" s="1">
        <v>0</v>
      </c>
      <c r="H242" s="1">
        <v>0</v>
      </c>
      <c r="I242" s="1">
        <f>-Map!K28/2</f>
        <v>2.4121716259894086</v>
      </c>
      <c r="J242" s="1">
        <f aca="true" t="shared" si="92" ref="J242:J251">$D$7/2</f>
        <v>0.5</v>
      </c>
      <c r="K242" s="1">
        <v>0</v>
      </c>
      <c r="L242" s="1">
        <v>0</v>
      </c>
      <c r="M242" s="1">
        <v>0</v>
      </c>
      <c r="N242" s="1">
        <f aca="true" t="shared" si="93" ref="N242:N251">$D$7/2</f>
        <v>0.5</v>
      </c>
      <c r="O242" s="1" t="s">
        <v>15</v>
      </c>
    </row>
    <row r="243" spans="1:15" ht="12" customHeight="1">
      <c r="A243">
        <v>1</v>
      </c>
      <c r="B243">
        <v>16</v>
      </c>
      <c r="C243" s="1">
        <f>C242+20</f>
        <v>30</v>
      </c>
      <c r="D243" s="1">
        <f>-(Map!K3+Map!K29/2)</f>
        <v>-82.64848516050432</v>
      </c>
      <c r="E243" s="1">
        <f t="shared" si="91"/>
        <v>179.5</v>
      </c>
      <c r="F243" s="1">
        <v>10</v>
      </c>
      <c r="G243" s="1">
        <v>0</v>
      </c>
      <c r="H243" s="1">
        <v>0</v>
      </c>
      <c r="I243" s="1">
        <f>-Map!K29/2</f>
        <v>2.4743024312728323</v>
      </c>
      <c r="J243" s="1">
        <f t="shared" si="92"/>
        <v>0.5</v>
      </c>
      <c r="K243" s="1">
        <v>0</v>
      </c>
      <c r="L243" s="1">
        <v>0</v>
      </c>
      <c r="M243" s="1">
        <v>0</v>
      </c>
      <c r="N243" s="1">
        <f t="shared" si="93"/>
        <v>0.5</v>
      </c>
      <c r="O243" s="1" t="s">
        <v>15</v>
      </c>
    </row>
    <row r="244" spans="1:15" ht="12" customHeight="1">
      <c r="A244">
        <v>1</v>
      </c>
      <c r="B244">
        <v>16</v>
      </c>
      <c r="C244" s="1">
        <f aca="true" t="shared" si="94" ref="C244:C251">C243+20</f>
        <v>50</v>
      </c>
      <c r="D244" s="1">
        <f>-(Map!K4+Map!K30/2)</f>
        <v>-77.78125214130392</v>
      </c>
      <c r="E244" s="1">
        <f t="shared" si="91"/>
        <v>179.5</v>
      </c>
      <c r="F244" s="1">
        <v>10</v>
      </c>
      <c r="G244" s="1">
        <v>0</v>
      </c>
      <c r="H244" s="1">
        <v>0</v>
      </c>
      <c r="I244" s="1">
        <f>-Map!K30/2</f>
        <v>2.392930587927559</v>
      </c>
      <c r="J244" s="1">
        <f t="shared" si="92"/>
        <v>0.5</v>
      </c>
      <c r="K244" s="1">
        <v>0</v>
      </c>
      <c r="L244" s="1">
        <v>0</v>
      </c>
      <c r="M244" s="1">
        <v>0</v>
      </c>
      <c r="N244" s="1">
        <f t="shared" si="93"/>
        <v>0.5</v>
      </c>
      <c r="O244" s="1" t="s">
        <v>15</v>
      </c>
    </row>
    <row r="245" spans="1:15" ht="12" customHeight="1">
      <c r="A245">
        <v>1</v>
      </c>
      <c r="B245">
        <v>16</v>
      </c>
      <c r="C245" s="1">
        <f t="shared" si="94"/>
        <v>70</v>
      </c>
      <c r="D245" s="1">
        <f>-(Map!K5+Map!K31/2)</f>
        <v>-73.11083996781832</v>
      </c>
      <c r="E245" s="1">
        <f t="shared" si="91"/>
        <v>179.5</v>
      </c>
      <c r="F245" s="1">
        <v>10</v>
      </c>
      <c r="G245" s="1">
        <v>0</v>
      </c>
      <c r="H245" s="1">
        <v>0</v>
      </c>
      <c r="I245" s="1">
        <f>-Map!K31/2</f>
        <v>2.27748158555805</v>
      </c>
      <c r="J245" s="1">
        <f t="shared" si="92"/>
        <v>0.5</v>
      </c>
      <c r="K245" s="1">
        <v>0</v>
      </c>
      <c r="L245" s="1">
        <v>0</v>
      </c>
      <c r="M245" s="1">
        <v>0</v>
      </c>
      <c r="N245" s="1">
        <f t="shared" si="93"/>
        <v>0.5</v>
      </c>
      <c r="O245" s="1" t="s">
        <v>15</v>
      </c>
    </row>
    <row r="246" spans="1:15" ht="12" customHeight="1">
      <c r="A246">
        <v>1</v>
      </c>
      <c r="B246">
        <v>16</v>
      </c>
      <c r="C246" s="1">
        <f t="shared" si="94"/>
        <v>90</v>
      </c>
      <c r="D246" s="1">
        <f>-(Map!K6+Map!K32/2)</f>
        <v>-68.67550895353095</v>
      </c>
      <c r="E246" s="1">
        <f t="shared" si="91"/>
        <v>179.5</v>
      </c>
      <c r="F246" s="1">
        <v>10</v>
      </c>
      <c r="G246" s="1">
        <v>0</v>
      </c>
      <c r="H246" s="1">
        <v>0</v>
      </c>
      <c r="I246" s="1">
        <f>-Map!K32/2</f>
        <v>2.157849428729321</v>
      </c>
      <c r="J246" s="1">
        <f t="shared" si="92"/>
        <v>0.5</v>
      </c>
      <c r="K246" s="1">
        <v>0</v>
      </c>
      <c r="L246" s="1">
        <v>0</v>
      </c>
      <c r="M246" s="1">
        <v>0</v>
      </c>
      <c r="N246" s="1">
        <f t="shared" si="93"/>
        <v>0.5</v>
      </c>
      <c r="O246" s="1" t="s">
        <v>15</v>
      </c>
    </row>
    <row r="247" spans="1:15" ht="12" customHeight="1">
      <c r="A247">
        <v>1</v>
      </c>
      <c r="B247">
        <v>16</v>
      </c>
      <c r="C247" s="1">
        <f t="shared" si="94"/>
        <v>110</v>
      </c>
      <c r="D247" s="1">
        <f>-(Map!K7+Map!K33/2)</f>
        <v>-64.47698153213399</v>
      </c>
      <c r="E247" s="1">
        <f t="shared" si="91"/>
        <v>179.5</v>
      </c>
      <c r="F247" s="1">
        <v>10</v>
      </c>
      <c r="G247" s="1">
        <v>0</v>
      </c>
      <c r="H247" s="1">
        <v>0</v>
      </c>
      <c r="I247" s="1">
        <f>-Map!K33/2</f>
        <v>2.0406779926676357</v>
      </c>
      <c r="J247" s="1">
        <f t="shared" si="92"/>
        <v>0.5</v>
      </c>
      <c r="K247" s="1">
        <v>0</v>
      </c>
      <c r="L247" s="1">
        <v>0</v>
      </c>
      <c r="M247" s="1">
        <v>0</v>
      </c>
      <c r="N247" s="1">
        <f t="shared" si="93"/>
        <v>0.5</v>
      </c>
      <c r="O247" s="1" t="s">
        <v>15</v>
      </c>
    </row>
    <row r="248" spans="1:15" ht="12" customHeight="1">
      <c r="A248">
        <v>1</v>
      </c>
      <c r="B248">
        <v>16</v>
      </c>
      <c r="C248" s="1">
        <f t="shared" si="94"/>
        <v>130</v>
      </c>
      <c r="D248" s="1">
        <f>-(Map!K8+Map!K34/2)</f>
        <v>-60.51108885988171</v>
      </c>
      <c r="E248" s="1">
        <f t="shared" si="91"/>
        <v>179.5</v>
      </c>
      <c r="F248" s="1">
        <v>10</v>
      </c>
      <c r="G248" s="1">
        <v>0</v>
      </c>
      <c r="H248" s="1">
        <v>0</v>
      </c>
      <c r="I248" s="1">
        <f>-Map!K34/2</f>
        <v>1.925214679584652</v>
      </c>
      <c r="J248" s="1">
        <f t="shared" si="92"/>
        <v>0.5</v>
      </c>
      <c r="K248" s="1">
        <v>0</v>
      </c>
      <c r="L248" s="1">
        <v>0</v>
      </c>
      <c r="M248" s="1">
        <v>0</v>
      </c>
      <c r="N248" s="1">
        <f t="shared" si="93"/>
        <v>0.5</v>
      </c>
      <c r="O248" s="1" t="s">
        <v>15</v>
      </c>
    </row>
    <row r="249" spans="1:15" ht="12" customHeight="1">
      <c r="A249">
        <v>1</v>
      </c>
      <c r="B249">
        <v>16</v>
      </c>
      <c r="C249" s="1">
        <f t="shared" si="94"/>
        <v>150</v>
      </c>
      <c r="D249" s="1">
        <f>-(Map!K9+Map!K35/2)</f>
        <v>-56.77907279729089</v>
      </c>
      <c r="E249" s="1">
        <f t="shared" si="91"/>
        <v>179.5</v>
      </c>
      <c r="F249" s="1">
        <v>10</v>
      </c>
      <c r="G249" s="1">
        <v>0</v>
      </c>
      <c r="H249" s="1">
        <v>0</v>
      </c>
      <c r="I249" s="1">
        <f>-Map!K35/2</f>
        <v>1.8068013830061673</v>
      </c>
      <c r="J249" s="1">
        <f t="shared" si="92"/>
        <v>0.5</v>
      </c>
      <c r="K249" s="1">
        <v>0</v>
      </c>
      <c r="L249" s="1">
        <v>0</v>
      </c>
      <c r="M249" s="1">
        <v>0</v>
      </c>
      <c r="N249" s="1">
        <f t="shared" si="93"/>
        <v>0.5</v>
      </c>
      <c r="O249" s="1" t="s">
        <v>15</v>
      </c>
    </row>
    <row r="250" spans="1:15" ht="12" customHeight="1">
      <c r="A250">
        <v>1</v>
      </c>
      <c r="B250">
        <v>16</v>
      </c>
      <c r="C250" s="1">
        <f t="shared" si="94"/>
        <v>170</v>
      </c>
      <c r="D250" s="1">
        <f>-(Map!K10+Map!K36/2)</f>
        <v>-53.29900606371539</v>
      </c>
      <c r="E250" s="1">
        <f t="shared" si="91"/>
        <v>179.5</v>
      </c>
      <c r="F250" s="1">
        <v>10</v>
      </c>
      <c r="G250" s="1">
        <v>0</v>
      </c>
      <c r="H250" s="1">
        <v>0</v>
      </c>
      <c r="I250" s="1">
        <f>-Map!K36/2</f>
        <v>1.6732653505693307</v>
      </c>
      <c r="J250" s="1">
        <f t="shared" si="92"/>
        <v>0.5</v>
      </c>
      <c r="K250" s="1">
        <v>0</v>
      </c>
      <c r="L250" s="1">
        <v>0</v>
      </c>
      <c r="M250" s="1">
        <v>0</v>
      </c>
      <c r="N250" s="1">
        <f t="shared" si="93"/>
        <v>0.5</v>
      </c>
      <c r="O250" s="1" t="s">
        <v>15</v>
      </c>
    </row>
    <row r="251" spans="1:15" ht="12" customHeight="1">
      <c r="A251">
        <v>1</v>
      </c>
      <c r="B251">
        <v>16</v>
      </c>
      <c r="C251" s="1">
        <f t="shared" si="94"/>
        <v>190</v>
      </c>
      <c r="D251" s="1">
        <f>-(Map!K11+Map!K37/2)</f>
        <v>-50.1388675470396</v>
      </c>
      <c r="E251" s="1">
        <f t="shared" si="91"/>
        <v>179.5</v>
      </c>
      <c r="F251" s="1">
        <v>10</v>
      </c>
      <c r="G251" s="1">
        <v>0</v>
      </c>
      <c r="H251" s="1">
        <v>0</v>
      </c>
      <c r="I251" s="1">
        <f>-Map!K37/2</f>
        <v>1.4868731661064558</v>
      </c>
      <c r="J251" s="1">
        <f t="shared" si="92"/>
        <v>0.5</v>
      </c>
      <c r="K251" s="1">
        <v>0</v>
      </c>
      <c r="L251" s="1">
        <v>0</v>
      </c>
      <c r="M251" s="1">
        <v>0</v>
      </c>
      <c r="N251" s="1">
        <f t="shared" si="93"/>
        <v>0.5</v>
      </c>
      <c r="O251" s="1" t="s">
        <v>15</v>
      </c>
    </row>
    <row r="252" ht="12" customHeight="1">
      <c r="A252" t="s">
        <v>50</v>
      </c>
    </row>
    <row r="253" spans="1:15" ht="12" customHeight="1">
      <c r="A253">
        <v>1</v>
      </c>
      <c r="B253">
        <v>16</v>
      </c>
      <c r="C253" s="1">
        <v>10</v>
      </c>
      <c r="D253" s="1">
        <f>-(Map!L2+Map!L28/2)</f>
        <v>-92.4614539372748</v>
      </c>
      <c r="E253" s="1">
        <f aca="true" t="shared" si="95" ref="E253:E262">200-$D$7/2</f>
        <v>199.5</v>
      </c>
      <c r="F253" s="1">
        <v>10</v>
      </c>
      <c r="G253" s="1">
        <v>0</v>
      </c>
      <c r="H253" s="1">
        <v>0</v>
      </c>
      <c r="I253" s="1">
        <f>-Map!L28/2</f>
        <v>3.53854606272521</v>
      </c>
      <c r="J253" s="1">
        <f aca="true" t="shared" si="96" ref="J253:J262">$D$7/2</f>
        <v>0.5</v>
      </c>
      <c r="K253" s="1">
        <v>0</v>
      </c>
      <c r="L253" s="1">
        <v>0</v>
      </c>
      <c r="M253" s="1">
        <v>0</v>
      </c>
      <c r="N253" s="1">
        <f aca="true" t="shared" si="97" ref="N253:N262">$D$7/2</f>
        <v>0.5</v>
      </c>
      <c r="O253" s="1" t="s">
        <v>15</v>
      </c>
    </row>
    <row r="254" spans="1:15" ht="12" customHeight="1">
      <c r="A254">
        <v>1</v>
      </c>
      <c r="B254">
        <v>16</v>
      </c>
      <c r="C254" s="1">
        <f>C253+20</f>
        <v>30</v>
      </c>
      <c r="D254" s="1">
        <f>-(Map!L3+Map!L29/2)</f>
        <v>-85.85937679570057</v>
      </c>
      <c r="E254" s="1">
        <f t="shared" si="95"/>
        <v>199.5</v>
      </c>
      <c r="F254" s="1">
        <v>10</v>
      </c>
      <c r="G254" s="1">
        <v>0</v>
      </c>
      <c r="H254" s="1">
        <v>0</v>
      </c>
      <c r="I254" s="1">
        <f>-Map!L29/2</f>
        <v>3.06353107884901</v>
      </c>
      <c r="J254" s="1">
        <f t="shared" si="96"/>
        <v>0.5</v>
      </c>
      <c r="K254" s="1">
        <v>0</v>
      </c>
      <c r="L254" s="1">
        <v>0</v>
      </c>
      <c r="M254" s="1">
        <v>0</v>
      </c>
      <c r="N254" s="1">
        <f t="shared" si="97"/>
        <v>0.5</v>
      </c>
      <c r="O254" s="1" t="s">
        <v>15</v>
      </c>
    </row>
    <row r="255" spans="1:15" ht="12" customHeight="1">
      <c r="A255">
        <v>1</v>
      </c>
      <c r="B255">
        <v>16</v>
      </c>
      <c r="C255" s="1">
        <f aca="true" t="shared" si="98" ref="C255:C262">C254+20</f>
        <v>50</v>
      </c>
      <c r="D255" s="1">
        <f>-(Map!L4+Map!L30/2)</f>
        <v>-80.06002244479443</v>
      </c>
      <c r="E255" s="1">
        <f t="shared" si="95"/>
        <v>199.5</v>
      </c>
      <c r="F255" s="1">
        <v>10</v>
      </c>
      <c r="G255" s="1">
        <v>0</v>
      </c>
      <c r="H255" s="1">
        <v>0</v>
      </c>
      <c r="I255" s="1">
        <f>-Map!L30/2</f>
        <v>2.7358232720571323</v>
      </c>
      <c r="J255" s="1">
        <f t="shared" si="96"/>
        <v>0.5</v>
      </c>
      <c r="K255" s="1">
        <v>0</v>
      </c>
      <c r="L255" s="1">
        <v>0</v>
      </c>
      <c r="M255" s="1">
        <v>0</v>
      </c>
      <c r="N255" s="1">
        <f t="shared" si="97"/>
        <v>0.5</v>
      </c>
      <c r="O255" s="1" t="s">
        <v>15</v>
      </c>
    </row>
    <row r="256" spans="1:15" ht="12" customHeight="1">
      <c r="A256">
        <v>1</v>
      </c>
      <c r="B256">
        <v>16</v>
      </c>
      <c r="C256" s="1">
        <f t="shared" si="98"/>
        <v>70</v>
      </c>
      <c r="D256" s="1">
        <f>-(Map!L5+Map!L31/2)</f>
        <v>-74.83036052799574</v>
      </c>
      <c r="E256" s="1">
        <f t="shared" si="95"/>
        <v>199.5</v>
      </c>
      <c r="F256" s="1">
        <v>10</v>
      </c>
      <c r="G256" s="1">
        <v>0</v>
      </c>
      <c r="H256" s="1">
        <v>0</v>
      </c>
      <c r="I256" s="1">
        <f>-Map!L31/2</f>
        <v>2.493838644741558</v>
      </c>
      <c r="J256" s="1">
        <f t="shared" si="96"/>
        <v>0.5</v>
      </c>
      <c r="K256" s="1">
        <v>0</v>
      </c>
      <c r="L256" s="1">
        <v>0</v>
      </c>
      <c r="M256" s="1">
        <v>0</v>
      </c>
      <c r="N256" s="1">
        <f t="shared" si="97"/>
        <v>0.5</v>
      </c>
      <c r="O256" s="1" t="s">
        <v>15</v>
      </c>
    </row>
    <row r="257" spans="1:15" ht="12" customHeight="1">
      <c r="A257">
        <v>1</v>
      </c>
      <c r="B257">
        <v>16</v>
      </c>
      <c r="C257" s="1">
        <f t="shared" si="98"/>
        <v>90</v>
      </c>
      <c r="D257" s="1">
        <f>-(Map!L6+Map!L32/2)</f>
        <v>-70.0305785991788</v>
      </c>
      <c r="E257" s="1">
        <f t="shared" si="95"/>
        <v>199.5</v>
      </c>
      <c r="F257" s="1">
        <v>10</v>
      </c>
      <c r="G257" s="1">
        <v>0</v>
      </c>
      <c r="H257" s="1">
        <v>0</v>
      </c>
      <c r="I257" s="1">
        <f>-Map!L32/2</f>
        <v>2.3059432840753757</v>
      </c>
      <c r="J257" s="1">
        <f t="shared" si="96"/>
        <v>0.5</v>
      </c>
      <c r="K257" s="1">
        <v>0</v>
      </c>
      <c r="L257" s="1">
        <v>0</v>
      </c>
      <c r="M257" s="1">
        <v>0</v>
      </c>
      <c r="N257" s="1">
        <f t="shared" si="97"/>
        <v>0.5</v>
      </c>
      <c r="O257" s="1" t="s">
        <v>15</v>
      </c>
    </row>
    <row r="258" spans="1:15" ht="12" customHeight="1">
      <c r="A258">
        <v>1</v>
      </c>
      <c r="B258">
        <v>16</v>
      </c>
      <c r="C258" s="1">
        <f t="shared" si="98"/>
        <v>110</v>
      </c>
      <c r="D258" s="1">
        <f>-(Map!L7+Map!L33/2)</f>
        <v>-65.56956393232657</v>
      </c>
      <c r="E258" s="1">
        <f t="shared" si="95"/>
        <v>199.5</v>
      </c>
      <c r="F258" s="1">
        <v>10</v>
      </c>
      <c r="G258" s="1">
        <v>0</v>
      </c>
      <c r="H258" s="1">
        <v>0</v>
      </c>
      <c r="I258" s="1">
        <f>-Map!L33/2</f>
        <v>2.155071382776857</v>
      </c>
      <c r="J258" s="1">
        <f t="shared" si="96"/>
        <v>0.5</v>
      </c>
      <c r="K258" s="1">
        <v>0</v>
      </c>
      <c r="L258" s="1">
        <v>0</v>
      </c>
      <c r="M258" s="1">
        <v>0</v>
      </c>
      <c r="N258" s="1">
        <f t="shared" si="97"/>
        <v>0.5</v>
      </c>
      <c r="O258" s="1" t="s">
        <v>15</v>
      </c>
    </row>
    <row r="259" spans="1:15" ht="12" customHeight="1">
      <c r="A259">
        <v>1</v>
      </c>
      <c r="B259">
        <v>16</v>
      </c>
      <c r="C259" s="1">
        <f t="shared" si="98"/>
        <v>130</v>
      </c>
      <c r="D259" s="1">
        <f>-(Map!L8+Map!L34/2)</f>
        <v>-61.38169473093521</v>
      </c>
      <c r="E259" s="1">
        <f t="shared" si="95"/>
        <v>199.5</v>
      </c>
      <c r="F259" s="1">
        <v>10</v>
      </c>
      <c r="G259" s="1">
        <v>0</v>
      </c>
      <c r="H259" s="1">
        <v>0</v>
      </c>
      <c r="I259" s="1">
        <f>-Map!L34/2</f>
        <v>2.032797818614501</v>
      </c>
      <c r="J259" s="1">
        <f t="shared" si="96"/>
        <v>0.5</v>
      </c>
      <c r="K259" s="1">
        <v>0</v>
      </c>
      <c r="L259" s="1">
        <v>0</v>
      </c>
      <c r="M259" s="1">
        <v>0</v>
      </c>
      <c r="N259" s="1">
        <f t="shared" si="97"/>
        <v>0.5</v>
      </c>
      <c r="O259" s="1" t="s">
        <v>15</v>
      </c>
    </row>
    <row r="260" spans="1:15" ht="12" customHeight="1">
      <c r="A260">
        <v>1</v>
      </c>
      <c r="B260">
        <v>16</v>
      </c>
      <c r="C260" s="1">
        <f t="shared" si="98"/>
        <v>150</v>
      </c>
      <c r="D260" s="1">
        <f>-(Map!L9+Map!L35/2)</f>
        <v>-57.41147688893337</v>
      </c>
      <c r="E260" s="1">
        <f t="shared" si="95"/>
        <v>199.5</v>
      </c>
      <c r="F260" s="1">
        <v>10</v>
      </c>
      <c r="G260" s="1">
        <v>0</v>
      </c>
      <c r="H260" s="1">
        <v>0</v>
      </c>
      <c r="I260" s="1">
        <f>-Map!L35/2</f>
        <v>1.9374200233873395</v>
      </c>
      <c r="J260" s="1">
        <f t="shared" si="96"/>
        <v>0.5</v>
      </c>
      <c r="K260" s="1">
        <v>0</v>
      </c>
      <c r="L260" s="1">
        <v>0</v>
      </c>
      <c r="M260" s="1">
        <v>0</v>
      </c>
      <c r="N260" s="1">
        <f t="shared" si="97"/>
        <v>0.5</v>
      </c>
      <c r="O260" s="1" t="s">
        <v>15</v>
      </c>
    </row>
    <row r="261" spans="1:15" ht="12" customHeight="1">
      <c r="A261">
        <v>1</v>
      </c>
      <c r="B261">
        <v>16</v>
      </c>
      <c r="C261" s="1">
        <f t="shared" si="98"/>
        <v>170</v>
      </c>
      <c r="D261" s="1">
        <f>-(Map!L10+Map!L36/2)</f>
        <v>-53.59935999806913</v>
      </c>
      <c r="E261" s="1">
        <f t="shared" si="95"/>
        <v>199.5</v>
      </c>
      <c r="F261" s="1">
        <v>10</v>
      </c>
      <c r="G261" s="1">
        <v>0</v>
      </c>
      <c r="H261" s="1">
        <v>0</v>
      </c>
      <c r="I261" s="1">
        <f>-Map!L36/2</f>
        <v>1.8746968674768958</v>
      </c>
      <c r="J261" s="1">
        <f t="shared" si="96"/>
        <v>0.5</v>
      </c>
      <c r="K261" s="1">
        <v>0</v>
      </c>
      <c r="L261" s="1">
        <v>0</v>
      </c>
      <c r="M261" s="1">
        <v>0</v>
      </c>
      <c r="N261" s="1">
        <f t="shared" si="97"/>
        <v>0.5</v>
      </c>
      <c r="O261" s="1" t="s">
        <v>15</v>
      </c>
    </row>
    <row r="262" spans="1:15" ht="12" customHeight="1">
      <c r="A262">
        <v>1</v>
      </c>
      <c r="B262">
        <v>16</v>
      </c>
      <c r="C262" s="1">
        <f t="shared" si="98"/>
        <v>190</v>
      </c>
      <c r="D262" s="1">
        <f>-(Map!L11+Map!L37/2)</f>
        <v>-49.86233156529612</v>
      </c>
      <c r="E262" s="1">
        <f t="shared" si="95"/>
        <v>199.5</v>
      </c>
      <c r="F262" s="1">
        <v>10</v>
      </c>
      <c r="G262" s="1">
        <v>0</v>
      </c>
      <c r="H262" s="1">
        <v>0</v>
      </c>
      <c r="I262" s="1">
        <f>-Map!L37/2</f>
        <v>1.8623315652961203</v>
      </c>
      <c r="J262" s="1">
        <f t="shared" si="96"/>
        <v>0.5</v>
      </c>
      <c r="K262" s="1">
        <v>0</v>
      </c>
      <c r="L262" s="1">
        <v>0</v>
      </c>
      <c r="M262" s="1">
        <v>0</v>
      </c>
      <c r="N262" s="1">
        <f t="shared" si="97"/>
        <v>0.5</v>
      </c>
      <c r="O262" s="1" t="s">
        <v>15</v>
      </c>
    </row>
    <row r="263" ht="12" customHeight="1">
      <c r="A263" t="s">
        <v>50</v>
      </c>
    </row>
    <row r="264" spans="1:15" ht="12" customHeight="1">
      <c r="A264">
        <v>1</v>
      </c>
      <c r="B264">
        <v>16</v>
      </c>
      <c r="C264" s="1">
        <f>0-$D$7/2</f>
        <v>-0.5</v>
      </c>
      <c r="D264" s="1">
        <f>-(Map!B2+Map!C14/2)</f>
        <v>-71.67400441543933</v>
      </c>
      <c r="E264" s="1">
        <v>10</v>
      </c>
      <c r="F264" s="1">
        <f aca="true" t="shared" si="99" ref="F264:F274">$D$7/2</f>
        <v>0.5</v>
      </c>
      <c r="G264" s="1">
        <v>0</v>
      </c>
      <c r="H264" s="1">
        <v>0</v>
      </c>
      <c r="I264" s="1">
        <v>0</v>
      </c>
      <c r="J264" s="1">
        <f aca="true" t="shared" si="100" ref="J264:J274">$D$7/2</f>
        <v>0.5</v>
      </c>
      <c r="K264" s="1">
        <f>-Map!C14/2</f>
        <v>0.32599558456067257</v>
      </c>
      <c r="L264" s="1">
        <v>0</v>
      </c>
      <c r="M264" s="1">
        <v>0</v>
      </c>
      <c r="N264" s="1">
        <v>10</v>
      </c>
      <c r="O264" s="1" t="s">
        <v>15</v>
      </c>
    </row>
    <row r="265" spans="1:15" ht="12" customHeight="1">
      <c r="A265">
        <v>1</v>
      </c>
      <c r="B265">
        <v>16</v>
      </c>
      <c r="C265" s="1">
        <f>C264+20</f>
        <v>19.5</v>
      </c>
      <c r="D265" s="1">
        <f>-(Map!B3+Map!C15/2)</f>
        <v>-68.32480242455296</v>
      </c>
      <c r="E265" s="1">
        <v>10</v>
      </c>
      <c r="F265" s="1">
        <f t="shared" si="99"/>
        <v>0.5</v>
      </c>
      <c r="G265" s="1">
        <v>0</v>
      </c>
      <c r="H265" s="1">
        <v>0</v>
      </c>
      <c r="I265" s="1">
        <v>0</v>
      </c>
      <c r="J265" s="1">
        <f t="shared" si="100"/>
        <v>0.5</v>
      </c>
      <c r="K265" s="1">
        <f>-Map!C15/2</f>
        <v>-0.04946233563061497</v>
      </c>
      <c r="L265" s="1">
        <v>0</v>
      </c>
      <c r="M265" s="1">
        <v>0</v>
      </c>
      <c r="N265" s="1">
        <v>10</v>
      </c>
      <c r="O265" s="1" t="s">
        <v>15</v>
      </c>
    </row>
    <row r="266" spans="1:15" ht="12" customHeight="1">
      <c r="A266">
        <v>1</v>
      </c>
      <c r="B266">
        <v>16</v>
      </c>
      <c r="C266" s="1">
        <f aca="true" t="shared" si="101" ref="C266:C274">C265+20</f>
        <v>39.5</v>
      </c>
      <c r="D266" s="1">
        <f>-(Map!B4+Map!C16/2)</f>
        <v>-64.77684248394758</v>
      </c>
      <c r="E266" s="1">
        <v>10</v>
      </c>
      <c r="F266" s="1">
        <f t="shared" si="99"/>
        <v>0.5</v>
      </c>
      <c r="G266" s="1">
        <v>0</v>
      </c>
      <c r="H266" s="1">
        <v>0</v>
      </c>
      <c r="I266" s="1">
        <v>0</v>
      </c>
      <c r="J266" s="1">
        <f t="shared" si="100"/>
        <v>0.5</v>
      </c>
      <c r="K266" s="1">
        <f>-Map!C16/2</f>
        <v>-0.25089362685132954</v>
      </c>
      <c r="L266" s="1">
        <v>0</v>
      </c>
      <c r="M266" s="1">
        <v>0</v>
      </c>
      <c r="N266" s="1">
        <v>10</v>
      </c>
      <c r="O266" s="1" t="s">
        <v>15</v>
      </c>
    </row>
    <row r="267" spans="1:15" ht="12" customHeight="1">
      <c r="A267">
        <v>1</v>
      </c>
      <c r="B267">
        <v>16</v>
      </c>
      <c r="C267" s="1">
        <f t="shared" si="101"/>
        <v>59.5</v>
      </c>
      <c r="D267" s="1">
        <f>-(Map!B5+Map!C17/2)</f>
        <v>-61.03262276872591</v>
      </c>
      <c r="E267" s="1">
        <v>10</v>
      </c>
      <c r="F267" s="1">
        <f t="shared" si="99"/>
        <v>0.5</v>
      </c>
      <c r="G267" s="1">
        <v>0</v>
      </c>
      <c r="H267" s="1">
        <v>0</v>
      </c>
      <c r="I267" s="1">
        <v>0</v>
      </c>
      <c r="J267" s="1">
        <f t="shared" si="100"/>
        <v>0.5</v>
      </c>
      <c r="K267" s="1">
        <f>-Map!C17/2</f>
        <v>-0.3815121569119029</v>
      </c>
      <c r="L267" s="1">
        <v>0</v>
      </c>
      <c r="M267" s="1">
        <v>0</v>
      </c>
      <c r="N267" s="1">
        <v>10</v>
      </c>
      <c r="O267" s="1" t="s">
        <v>15</v>
      </c>
    </row>
    <row r="268" spans="1:15" ht="12" customHeight="1">
      <c r="A268">
        <v>1</v>
      </c>
      <c r="B268">
        <v>16</v>
      </c>
      <c r="C268" s="1">
        <f t="shared" si="101"/>
        <v>79.5</v>
      </c>
      <c r="D268" s="1">
        <f>-(Map!B6+Map!C18/2)</f>
        <v>-57.0746113053427</v>
      </c>
      <c r="E268" s="1">
        <v>10</v>
      </c>
      <c r="F268" s="1">
        <f t="shared" si="99"/>
        <v>0.5</v>
      </c>
      <c r="G268" s="1">
        <v>0</v>
      </c>
      <c r="H268" s="1">
        <v>0</v>
      </c>
      <c r="I268" s="1">
        <v>0</v>
      </c>
      <c r="J268" s="1">
        <f t="shared" si="100"/>
        <v>0.5</v>
      </c>
      <c r="K268" s="1">
        <f>-Map!C18/2</f>
        <v>-0.4890952454089472</v>
      </c>
      <c r="L268" s="1">
        <v>0</v>
      </c>
      <c r="M268" s="1">
        <v>0</v>
      </c>
      <c r="N268" s="1">
        <v>10</v>
      </c>
      <c r="O268" s="1" t="s">
        <v>15</v>
      </c>
    </row>
    <row r="269" spans="1:15" ht="12" customHeight="1">
      <c r="A269">
        <v>1</v>
      </c>
      <c r="B269">
        <v>16</v>
      </c>
      <c r="C269" s="1">
        <f t="shared" si="101"/>
        <v>99.5</v>
      </c>
      <c r="D269" s="1">
        <f>-(Map!B7+Map!C19/2)</f>
        <v>-52.878862269675146</v>
      </c>
      <c r="E269" s="1">
        <v>10</v>
      </c>
      <c r="F269" s="1">
        <f t="shared" si="99"/>
        <v>0.5</v>
      </c>
      <c r="G269" s="1">
        <v>0</v>
      </c>
      <c r="H269" s="1">
        <v>0</v>
      </c>
      <c r="I269" s="1">
        <v>0</v>
      </c>
      <c r="J269" s="1">
        <f t="shared" si="100"/>
        <v>0.5</v>
      </c>
      <c r="K269" s="1">
        <f>-Map!C19/2</f>
        <v>-0.6034886213889692</v>
      </c>
      <c r="L269" s="1">
        <v>0</v>
      </c>
      <c r="M269" s="1">
        <v>0</v>
      </c>
      <c r="N269" s="1">
        <v>10</v>
      </c>
      <c r="O269" s="1" t="s">
        <v>15</v>
      </c>
    </row>
    <row r="270" spans="1:15" ht="12" customHeight="1">
      <c r="A270">
        <v>1</v>
      </c>
      <c r="B270">
        <v>16</v>
      </c>
      <c r="C270" s="1">
        <f t="shared" si="101"/>
        <v>119.5</v>
      </c>
      <c r="D270" s="1">
        <f>-(Map!B8+Map!C20/2)</f>
        <v>-48.415069190831815</v>
      </c>
      <c r="E270" s="1">
        <v>10</v>
      </c>
      <c r="F270" s="1">
        <f t="shared" si="99"/>
        <v>0.5</v>
      </c>
      <c r="G270" s="1">
        <v>0</v>
      </c>
      <c r="H270" s="1">
        <v>0</v>
      </c>
      <c r="I270" s="1">
        <v>0</v>
      </c>
      <c r="J270" s="1">
        <f t="shared" si="100"/>
        <v>0.5</v>
      </c>
      <c r="K270" s="1">
        <f>-Map!C20/2</f>
        <v>-0.7515824921256318</v>
      </c>
      <c r="L270" s="1">
        <v>0</v>
      </c>
      <c r="M270" s="1">
        <v>0</v>
      </c>
      <c r="N270" s="1">
        <v>10</v>
      </c>
      <c r="O270" s="1" t="s">
        <v>15</v>
      </c>
    </row>
    <row r="271" spans="1:15" ht="12" customHeight="1">
      <c r="A271">
        <v>1</v>
      </c>
      <c r="B271">
        <v>16</v>
      </c>
      <c r="C271" s="1">
        <f t="shared" si="101"/>
        <v>139.5</v>
      </c>
      <c r="D271" s="1">
        <f>-(Map!B9+Map!C21/2)</f>
        <v>-43.64374790549983</v>
      </c>
      <c r="E271" s="1">
        <v>10</v>
      </c>
      <c r="F271" s="1">
        <f t="shared" si="99"/>
        <v>0.5</v>
      </c>
      <c r="G271" s="1">
        <v>0</v>
      </c>
      <c r="H271" s="1">
        <v>0</v>
      </c>
      <c r="I271" s="1">
        <v>0</v>
      </c>
      <c r="J271" s="1">
        <f t="shared" si="100"/>
        <v>0.5</v>
      </c>
      <c r="K271" s="1">
        <f>-Map!C21/2</f>
        <v>-0.9679396021270676</v>
      </c>
      <c r="L271" s="1">
        <v>0</v>
      </c>
      <c r="M271" s="1">
        <v>0</v>
      </c>
      <c r="N271" s="1">
        <v>10</v>
      </c>
      <c r="O271" s="1" t="s">
        <v>15</v>
      </c>
    </row>
    <row r="272" spans="1:15" ht="12" customHeight="1">
      <c r="A272">
        <v>1</v>
      </c>
      <c r="B272">
        <v>16</v>
      </c>
      <c r="C272" s="1">
        <f t="shared" si="101"/>
        <v>159.5</v>
      </c>
      <c r="D272" s="1">
        <f>-(Map!B10+Map!C22/2)</f>
        <v>-38.51499234582784</v>
      </c>
      <c r="E272" s="1">
        <v>10</v>
      </c>
      <c r="F272" s="1">
        <f t="shared" si="99"/>
        <v>0.5</v>
      </c>
      <c r="G272" s="1">
        <v>0</v>
      </c>
      <c r="H272" s="1">
        <v>0</v>
      </c>
      <c r="I272" s="1">
        <v>0</v>
      </c>
      <c r="J272" s="1">
        <f t="shared" si="100"/>
        <v>0.5</v>
      </c>
      <c r="K272" s="1">
        <f>-Map!C22/2</f>
        <v>-1.3108323947345113</v>
      </c>
      <c r="L272" s="1">
        <v>0</v>
      </c>
      <c r="M272" s="1">
        <v>0</v>
      </c>
      <c r="N272" s="1">
        <v>10</v>
      </c>
      <c r="O272" s="1" t="s">
        <v>15</v>
      </c>
    </row>
    <row r="273" spans="1:15" ht="12" customHeight="1">
      <c r="A273">
        <v>1</v>
      </c>
      <c r="B273">
        <v>16</v>
      </c>
      <c r="C273" s="1">
        <f t="shared" si="101"/>
        <v>179.5</v>
      </c>
      <c r="D273" s="1">
        <f>-(Map!B11+Map!C23/2)</f>
        <v>-32.977156566328716</v>
      </c>
      <c r="E273" s="1">
        <v>10</v>
      </c>
      <c r="F273" s="1">
        <f t="shared" si="99"/>
        <v>0.5</v>
      </c>
      <c r="G273" s="1">
        <v>0</v>
      </c>
      <c r="H273" s="1">
        <v>0</v>
      </c>
      <c r="I273" s="1">
        <v>0</v>
      </c>
      <c r="J273" s="1">
        <f t="shared" si="100"/>
        <v>0.5</v>
      </c>
      <c r="K273" s="1">
        <f>-Map!C23/2</f>
        <v>-1.9000612623317785</v>
      </c>
      <c r="L273" s="1">
        <v>0</v>
      </c>
      <c r="M273" s="1">
        <v>0</v>
      </c>
      <c r="N273" s="1">
        <v>10</v>
      </c>
      <c r="O273" s="1" t="s">
        <v>15</v>
      </c>
    </row>
    <row r="274" spans="1:15" ht="12" customHeight="1">
      <c r="A274">
        <v>1</v>
      </c>
      <c r="B274">
        <v>16</v>
      </c>
      <c r="C274" s="1">
        <f t="shared" si="101"/>
        <v>199.5</v>
      </c>
      <c r="D274" s="1">
        <f>-(Map!B12+Map!C24/2)</f>
        <v>-27.026436165249923</v>
      </c>
      <c r="E274" s="1">
        <v>10</v>
      </c>
      <c r="F274" s="1">
        <f t="shared" si="99"/>
        <v>0.5</v>
      </c>
      <c r="G274" s="1">
        <v>0</v>
      </c>
      <c r="H274" s="1">
        <v>0</v>
      </c>
      <c r="I274" s="1">
        <v>0</v>
      </c>
      <c r="J274" s="1">
        <f t="shared" si="100"/>
        <v>0.5</v>
      </c>
      <c r="K274" s="1">
        <f>-Map!C24/2</f>
        <v>-3.0264361652499225</v>
      </c>
      <c r="L274" s="1">
        <v>0</v>
      </c>
      <c r="M274" s="1">
        <v>0</v>
      </c>
      <c r="N274" s="1">
        <v>10</v>
      </c>
      <c r="O274" s="1" t="s">
        <v>15</v>
      </c>
    </row>
    <row r="275" ht="12" customHeight="1">
      <c r="A275" t="s">
        <v>50</v>
      </c>
    </row>
    <row r="276" spans="1:15" ht="12" customHeight="1">
      <c r="A276">
        <v>1</v>
      </c>
      <c r="B276">
        <v>16</v>
      </c>
      <c r="C276" s="1">
        <f>0-$D$7/2</f>
        <v>-0.5</v>
      </c>
      <c r="D276" s="1">
        <f>-(Map!C2+Map!D14/2)</f>
        <v>-71.39373117983843</v>
      </c>
      <c r="E276" s="1">
        <f>E264+20</f>
        <v>30</v>
      </c>
      <c r="F276" s="1">
        <f aca="true" t="shared" si="102" ref="F276:F286">$D$7/2</f>
        <v>0.5</v>
      </c>
      <c r="G276" s="1">
        <v>0</v>
      </c>
      <c r="H276" s="1">
        <v>0</v>
      </c>
      <c r="I276" s="1">
        <v>0</v>
      </c>
      <c r="J276" s="1">
        <f aca="true" t="shared" si="103" ref="J276:J286">$D$7/2</f>
        <v>0.5</v>
      </c>
      <c r="K276" s="1">
        <f>-Map!D14/2</f>
        <v>-0.0457223489597709</v>
      </c>
      <c r="L276" s="1">
        <v>0</v>
      </c>
      <c r="M276" s="1">
        <v>0</v>
      </c>
      <c r="N276" s="1">
        <v>10</v>
      </c>
      <c r="O276" s="1" t="s">
        <v>15</v>
      </c>
    </row>
    <row r="277" spans="1:15" ht="12" customHeight="1">
      <c r="A277">
        <v>1</v>
      </c>
      <c r="B277">
        <v>16</v>
      </c>
      <c r="C277" s="1">
        <f>C276+20</f>
        <v>19.5</v>
      </c>
      <c r="D277" s="1">
        <f>-(Map!C3+Map!D15/2)</f>
        <v>-68.61011922636223</v>
      </c>
      <c r="E277" s="1">
        <f aca="true" t="shared" si="104" ref="E277:E286">E265+20</f>
        <v>30</v>
      </c>
      <c r="F277" s="1">
        <f t="shared" si="102"/>
        <v>0.5</v>
      </c>
      <c r="G277" s="1">
        <v>0</v>
      </c>
      <c r="H277" s="1">
        <v>0</v>
      </c>
      <c r="I277" s="1">
        <v>0</v>
      </c>
      <c r="J277" s="1">
        <f t="shared" si="103"/>
        <v>0.5</v>
      </c>
      <c r="K277" s="1">
        <f>-Map!D15/2</f>
        <v>-0.23585446617865813</v>
      </c>
      <c r="L277" s="1">
        <v>0</v>
      </c>
      <c r="M277" s="1">
        <v>0</v>
      </c>
      <c r="N277" s="1">
        <v>10</v>
      </c>
      <c r="O277" s="1" t="s">
        <v>15</v>
      </c>
    </row>
    <row r="278" spans="1:15" ht="12" customHeight="1">
      <c r="A278">
        <v>1</v>
      </c>
      <c r="B278">
        <v>16</v>
      </c>
      <c r="C278" s="1">
        <f aca="true" t="shared" si="105" ref="C278:C286">C277+20</f>
        <v>39.5</v>
      </c>
      <c r="D278" s="1">
        <f>-(Map!C4+Map!D16/2)</f>
        <v>-65.41216581433557</v>
      </c>
      <c r="E278" s="1">
        <f t="shared" si="104"/>
        <v>30</v>
      </c>
      <c r="F278" s="1">
        <f t="shared" si="102"/>
        <v>0.5</v>
      </c>
      <c r="G278" s="1">
        <v>0</v>
      </c>
      <c r="H278" s="1">
        <v>0</v>
      </c>
      <c r="I278" s="1">
        <v>0</v>
      </c>
      <c r="J278" s="1">
        <f t="shared" si="103"/>
        <v>0.5</v>
      </c>
      <c r="K278" s="1">
        <f>-Map!D16/2</f>
        <v>-0.38442970353666794</v>
      </c>
      <c r="L278" s="1">
        <v>0</v>
      </c>
      <c r="M278" s="1">
        <v>0</v>
      </c>
      <c r="N278" s="1">
        <v>10</v>
      </c>
      <c r="O278" s="1" t="s">
        <v>15</v>
      </c>
    </row>
    <row r="279" spans="1:15" ht="12" customHeight="1">
      <c r="A279">
        <v>1</v>
      </c>
      <c r="B279">
        <v>16</v>
      </c>
      <c r="C279" s="1">
        <f t="shared" si="105"/>
        <v>59.5</v>
      </c>
      <c r="D279" s="1">
        <f>-(Map!C5+Map!D17/2)</f>
        <v>-61.91406046456197</v>
      </c>
      <c r="E279" s="1">
        <f t="shared" si="104"/>
        <v>30</v>
      </c>
      <c r="F279" s="1">
        <f t="shared" si="102"/>
        <v>0.5</v>
      </c>
      <c r="G279" s="1">
        <v>0</v>
      </c>
      <c r="H279" s="1">
        <v>0</v>
      </c>
      <c r="I279" s="1">
        <v>0</v>
      </c>
      <c r="J279" s="1">
        <f t="shared" si="103"/>
        <v>0.5</v>
      </c>
      <c r="K279" s="1">
        <f>-Map!D17/2</f>
        <v>-0.4999255389241597</v>
      </c>
      <c r="L279" s="1">
        <v>0</v>
      </c>
      <c r="M279" s="1">
        <v>0</v>
      </c>
      <c r="N279" s="1">
        <v>10</v>
      </c>
      <c r="O279" s="1" t="s">
        <v>15</v>
      </c>
    </row>
    <row r="280" spans="1:15" ht="12" customHeight="1">
      <c r="A280">
        <v>1</v>
      </c>
      <c r="B280">
        <v>16</v>
      </c>
      <c r="C280" s="1">
        <f t="shared" si="105"/>
        <v>79.5</v>
      </c>
      <c r="D280" s="1">
        <f>-(Map!C6+Map!D18/2)</f>
        <v>-58.16826521663148</v>
      </c>
      <c r="E280" s="1">
        <f t="shared" si="104"/>
        <v>30</v>
      </c>
      <c r="F280" s="1">
        <f t="shared" si="102"/>
        <v>0.5</v>
      </c>
      <c r="G280" s="1">
        <v>0</v>
      </c>
      <c r="H280" s="1">
        <v>0</v>
      </c>
      <c r="I280" s="1">
        <v>0</v>
      </c>
      <c r="J280" s="1">
        <f t="shared" si="103"/>
        <v>0.5</v>
      </c>
      <c r="K280" s="1">
        <f>-Map!D18/2</f>
        <v>-0.6045586658798356</v>
      </c>
      <c r="L280" s="1">
        <v>0</v>
      </c>
      <c r="M280" s="1">
        <v>0</v>
      </c>
      <c r="N280" s="1">
        <v>10</v>
      </c>
      <c r="O280" s="1" t="s">
        <v>15</v>
      </c>
    </row>
    <row r="281" spans="1:15" ht="12" customHeight="1">
      <c r="A281">
        <v>1</v>
      </c>
      <c r="B281">
        <v>16</v>
      </c>
      <c r="C281" s="1">
        <f t="shared" si="105"/>
        <v>99.5</v>
      </c>
      <c r="D281" s="1">
        <f>-(Map!C7+Map!D19/2)</f>
        <v>-54.20301106870767</v>
      </c>
      <c r="E281" s="1">
        <f t="shared" si="104"/>
        <v>30</v>
      </c>
      <c r="F281" s="1">
        <f t="shared" si="102"/>
        <v>0.5</v>
      </c>
      <c r="G281" s="1">
        <v>0</v>
      </c>
      <c r="H281" s="1">
        <v>0</v>
      </c>
      <c r="I281" s="1">
        <v>0</v>
      </c>
      <c r="J281" s="1">
        <f t="shared" si="103"/>
        <v>0.5</v>
      </c>
      <c r="K281" s="1">
        <f>-Map!D19/2</f>
        <v>-0.720660177643552</v>
      </c>
      <c r="L281" s="1">
        <v>0</v>
      </c>
      <c r="M281" s="1">
        <v>0</v>
      </c>
      <c r="N281" s="1">
        <v>10</v>
      </c>
      <c r="O281" s="1" t="s">
        <v>15</v>
      </c>
    </row>
    <row r="282" spans="1:15" ht="12" customHeight="1">
      <c r="A282">
        <v>1</v>
      </c>
      <c r="B282">
        <v>16</v>
      </c>
      <c r="C282" s="1">
        <f t="shared" si="105"/>
        <v>119.5</v>
      </c>
      <c r="D282" s="1">
        <f>-(Map!C8+Map!D20/2)</f>
        <v>-50.03786645718087</v>
      </c>
      <c r="E282" s="1">
        <f t="shared" si="104"/>
        <v>30</v>
      </c>
      <c r="F282" s="1">
        <f t="shared" si="102"/>
        <v>0.5</v>
      </c>
      <c r="G282" s="1">
        <v>0</v>
      </c>
      <c r="H282" s="1">
        <v>0</v>
      </c>
      <c r="I282" s="1">
        <v>0</v>
      </c>
      <c r="J282" s="1">
        <f t="shared" si="103"/>
        <v>0.5</v>
      </c>
      <c r="K282" s="1">
        <f>-Map!D20/2</f>
        <v>-0.8712147742234215</v>
      </c>
      <c r="L282" s="1">
        <v>0</v>
      </c>
      <c r="M282" s="1">
        <v>0</v>
      </c>
      <c r="N282" s="1">
        <v>10</v>
      </c>
      <c r="O282" s="1" t="s">
        <v>15</v>
      </c>
    </row>
    <row r="283" spans="1:15" ht="12" customHeight="1">
      <c r="A283">
        <v>1</v>
      </c>
      <c r="B283">
        <v>16</v>
      </c>
      <c r="C283" s="1">
        <f t="shared" si="105"/>
        <v>139.5</v>
      </c>
      <c r="D283" s="1">
        <f>-(Map!C9+Map!D21/2)</f>
        <v>-45.69507623143884</v>
      </c>
      <c r="E283" s="1">
        <f t="shared" si="104"/>
        <v>30</v>
      </c>
      <c r="F283" s="1">
        <f t="shared" si="102"/>
        <v>0.5</v>
      </c>
      <c r="G283" s="1">
        <v>0</v>
      </c>
      <c r="H283" s="1">
        <v>0</v>
      </c>
      <c r="I283" s="1">
        <v>0</v>
      </c>
      <c r="J283" s="1">
        <f t="shared" si="103"/>
        <v>0.5</v>
      </c>
      <c r="K283" s="1">
        <f>-Map!D21/2</f>
        <v>-1.083388723811943</v>
      </c>
      <c r="L283" s="1">
        <v>0</v>
      </c>
      <c r="M283" s="1">
        <v>0</v>
      </c>
      <c r="N283" s="1">
        <v>10</v>
      </c>
      <c r="O283" s="1" t="s">
        <v>15</v>
      </c>
    </row>
    <row r="284" spans="1:15" ht="12" customHeight="1">
      <c r="A284">
        <v>1</v>
      </c>
      <c r="B284">
        <v>16</v>
      </c>
      <c r="C284" s="1">
        <f t="shared" si="105"/>
        <v>159.5</v>
      </c>
      <c r="D284" s="1">
        <f>-(Map!C10+Map!D22/2)</f>
        <v>-41.218029069086946</v>
      </c>
      <c r="E284" s="1">
        <f t="shared" si="104"/>
        <v>30</v>
      </c>
      <c r="F284" s="1">
        <f t="shared" si="102"/>
        <v>0.5</v>
      </c>
      <c r="G284" s="1">
        <v>0</v>
      </c>
      <c r="H284" s="1">
        <v>0</v>
      </c>
      <c r="I284" s="1">
        <v>0</v>
      </c>
      <c r="J284" s="1">
        <f t="shared" si="103"/>
        <v>0.5</v>
      </c>
      <c r="K284" s="1">
        <f>-Map!D22/2</f>
        <v>-1.392204328524592</v>
      </c>
      <c r="L284" s="1">
        <v>0</v>
      </c>
      <c r="M284" s="1">
        <v>0</v>
      </c>
      <c r="N284" s="1">
        <v>10</v>
      </c>
      <c r="O284" s="1" t="s">
        <v>15</v>
      </c>
    </row>
    <row r="285" spans="1:15" ht="12" customHeight="1">
      <c r="A285">
        <v>1</v>
      </c>
      <c r="B285">
        <v>16</v>
      </c>
      <c r="C285" s="1">
        <f t="shared" si="105"/>
        <v>179.5</v>
      </c>
      <c r="D285" s="1">
        <f>-(Map!C11+Map!D23/2)</f>
        <v>-36.71514828485975</v>
      </c>
      <c r="E285" s="1">
        <f t="shared" si="104"/>
        <v>30</v>
      </c>
      <c r="F285" s="1">
        <f t="shared" si="102"/>
        <v>0.5</v>
      </c>
      <c r="G285" s="1">
        <v>0</v>
      </c>
      <c r="H285" s="1">
        <v>0</v>
      </c>
      <c r="I285" s="1">
        <v>0</v>
      </c>
      <c r="J285" s="1">
        <f t="shared" si="103"/>
        <v>0.5</v>
      </c>
      <c r="K285" s="1">
        <f>-Map!D23/2</f>
        <v>-1.8379304561992598</v>
      </c>
      <c r="L285" s="1">
        <v>0</v>
      </c>
      <c r="M285" s="1">
        <v>0</v>
      </c>
      <c r="N285" s="1">
        <v>10</v>
      </c>
      <c r="O285" s="1" t="s">
        <v>15</v>
      </c>
    </row>
    <row r="286" spans="1:15" ht="12" customHeight="1">
      <c r="A286">
        <v>1</v>
      </c>
      <c r="B286">
        <v>16</v>
      </c>
      <c r="C286" s="1">
        <f t="shared" si="105"/>
        <v>199.5</v>
      </c>
      <c r="D286" s="1">
        <f>-(Map!C12+Map!D24/2)</f>
        <v>-32.476265256616266</v>
      </c>
      <c r="E286" s="1">
        <f t="shared" si="104"/>
        <v>30</v>
      </c>
      <c r="F286" s="1">
        <f t="shared" si="102"/>
        <v>0.5</v>
      </c>
      <c r="G286" s="1">
        <v>0</v>
      </c>
      <c r="H286" s="1">
        <v>0</v>
      </c>
      <c r="I286" s="1">
        <v>0</v>
      </c>
      <c r="J286" s="1">
        <f t="shared" si="103"/>
        <v>0.5</v>
      </c>
      <c r="K286" s="1">
        <f>-Map!D24/2</f>
        <v>-2.4233929261164207</v>
      </c>
      <c r="L286" s="1">
        <v>0</v>
      </c>
      <c r="M286" s="1">
        <v>0</v>
      </c>
      <c r="N286" s="1">
        <v>10</v>
      </c>
      <c r="O286" s="1" t="s">
        <v>15</v>
      </c>
    </row>
    <row r="287" ht="12" customHeight="1">
      <c r="A287" t="s">
        <v>50</v>
      </c>
    </row>
    <row r="288" spans="1:15" ht="12" customHeight="1">
      <c r="A288">
        <v>1</v>
      </c>
      <c r="B288">
        <v>16</v>
      </c>
      <c r="C288" s="1">
        <f>0-$D$7/2</f>
        <v>-0.5</v>
      </c>
      <c r="D288" s="1">
        <f>-(Map!D2+Map!E14/2)</f>
        <v>-71.80936075904657</v>
      </c>
      <c r="E288" s="1">
        <f>E276+20</f>
        <v>50</v>
      </c>
      <c r="F288" s="1">
        <f aca="true" t="shared" si="106" ref="F288:F298">$D$7/2</f>
        <v>0.5</v>
      </c>
      <c r="G288" s="1">
        <v>0</v>
      </c>
      <c r="H288" s="1">
        <v>0</v>
      </c>
      <c r="I288" s="1">
        <v>0</v>
      </c>
      <c r="J288" s="1">
        <f aca="true" t="shared" si="107" ref="J288:J298">$D$7/2</f>
        <v>0.5</v>
      </c>
      <c r="K288" s="1">
        <f>-Map!E14/2</f>
        <v>-0.3699072302483799</v>
      </c>
      <c r="L288" s="1">
        <v>0</v>
      </c>
      <c r="M288" s="1">
        <v>0</v>
      </c>
      <c r="N288" s="1">
        <v>10</v>
      </c>
      <c r="O288" s="1" t="s">
        <v>15</v>
      </c>
    </row>
    <row r="289" spans="1:15" ht="12" customHeight="1">
      <c r="A289">
        <v>1</v>
      </c>
      <c r="B289">
        <v>16</v>
      </c>
      <c r="C289" s="1">
        <f>C288+20</f>
        <v>19.5</v>
      </c>
      <c r="D289" s="1">
        <f>-(Map!D3+Map!E15/2)</f>
        <v>-69.30977713787276</v>
      </c>
      <c r="E289" s="1">
        <f aca="true" t="shared" si="108" ref="E289:E298">E277+20</f>
        <v>50</v>
      </c>
      <c r="F289" s="1">
        <f t="shared" si="106"/>
        <v>0.5</v>
      </c>
      <c r="G289" s="1">
        <v>0</v>
      </c>
      <c r="H289" s="1">
        <v>0</v>
      </c>
      <c r="I289" s="1">
        <v>0</v>
      </c>
      <c r="J289" s="1">
        <f t="shared" si="107"/>
        <v>0.5</v>
      </c>
      <c r="K289" s="1">
        <f>-Map!E15/2</f>
        <v>-0.46380344533186246</v>
      </c>
      <c r="L289" s="1">
        <v>0</v>
      </c>
      <c r="M289" s="1">
        <v>0</v>
      </c>
      <c r="N289" s="1">
        <v>10</v>
      </c>
      <c r="O289" s="1" t="s">
        <v>15</v>
      </c>
    </row>
    <row r="290" spans="1:15" ht="12" customHeight="1">
      <c r="A290">
        <v>1</v>
      </c>
      <c r="B290">
        <v>16</v>
      </c>
      <c r="C290" s="1">
        <f aca="true" t="shared" si="109" ref="C290:C298">C289+20</f>
        <v>39.5</v>
      </c>
      <c r="D290" s="1">
        <f>-(Map!D4+Map!E16/2)</f>
        <v>-66.34764067403378</v>
      </c>
      <c r="E290" s="1">
        <f t="shared" si="108"/>
        <v>50</v>
      </c>
      <c r="F290" s="1">
        <f t="shared" si="106"/>
        <v>0.5</v>
      </c>
      <c r="G290" s="1">
        <v>0</v>
      </c>
      <c r="H290" s="1">
        <v>0</v>
      </c>
      <c r="I290" s="1">
        <v>0</v>
      </c>
      <c r="J290" s="1">
        <f t="shared" si="107"/>
        <v>0.5</v>
      </c>
      <c r="K290" s="1">
        <f>-Map!E16/2</f>
        <v>-0.5510451561615497</v>
      </c>
      <c r="L290" s="1">
        <v>0</v>
      </c>
      <c r="M290" s="1">
        <v>0</v>
      </c>
      <c r="N290" s="1">
        <v>10</v>
      </c>
      <c r="O290" s="1" t="s">
        <v>15</v>
      </c>
    </row>
    <row r="291" spans="1:15" ht="12" customHeight="1">
      <c r="A291">
        <v>1</v>
      </c>
      <c r="B291">
        <v>16</v>
      </c>
      <c r="C291" s="1">
        <f t="shared" si="109"/>
        <v>59.5</v>
      </c>
      <c r="D291" s="1">
        <f>-(Map!D5+Map!E17/2)</f>
        <v>-63.04318761016191</v>
      </c>
      <c r="E291" s="1">
        <f t="shared" si="108"/>
        <v>50</v>
      </c>
      <c r="F291" s="1">
        <f t="shared" si="106"/>
        <v>0.5</v>
      </c>
      <c r="G291" s="1">
        <v>0</v>
      </c>
      <c r="H291" s="1">
        <v>0</v>
      </c>
      <c r="I291" s="1">
        <v>0</v>
      </c>
      <c r="J291" s="1">
        <f t="shared" si="107"/>
        <v>0.5</v>
      </c>
      <c r="K291" s="1">
        <f>-Map!E17/2</f>
        <v>-0.6292016066757782</v>
      </c>
      <c r="L291" s="1">
        <v>0</v>
      </c>
      <c r="M291" s="1">
        <v>0</v>
      </c>
      <c r="N291" s="1">
        <v>10</v>
      </c>
      <c r="O291" s="1" t="s">
        <v>15</v>
      </c>
    </row>
    <row r="292" spans="1:15" ht="12" customHeight="1">
      <c r="A292">
        <v>1</v>
      </c>
      <c r="B292">
        <v>16</v>
      </c>
      <c r="C292" s="1">
        <f t="shared" si="109"/>
        <v>79.5</v>
      </c>
      <c r="D292" s="1">
        <f>-(Map!D6+Map!E18/2)</f>
        <v>-59.48137756304366</v>
      </c>
      <c r="E292" s="1">
        <f t="shared" si="108"/>
        <v>50</v>
      </c>
      <c r="F292" s="1">
        <f t="shared" si="106"/>
        <v>0.5</v>
      </c>
      <c r="G292" s="1">
        <v>0</v>
      </c>
      <c r="H292" s="1">
        <v>0</v>
      </c>
      <c r="I292" s="1">
        <v>0</v>
      </c>
      <c r="J292" s="1">
        <f t="shared" si="107"/>
        <v>0.5</v>
      </c>
      <c r="K292" s="1">
        <f>-Map!E18/2</f>
        <v>-0.70855368053234</v>
      </c>
      <c r="L292" s="1">
        <v>0</v>
      </c>
      <c r="M292" s="1">
        <v>0</v>
      </c>
      <c r="N292" s="1">
        <v>10</v>
      </c>
      <c r="O292" s="1" t="s">
        <v>15</v>
      </c>
    </row>
    <row r="293" spans="1:15" ht="12" customHeight="1">
      <c r="A293">
        <v>1</v>
      </c>
      <c r="B293">
        <v>16</v>
      </c>
      <c r="C293" s="1">
        <f t="shared" si="109"/>
        <v>99.5</v>
      </c>
      <c r="D293" s="1">
        <f>-(Map!D7+Map!E19/2)</f>
        <v>-55.727049874634055</v>
      </c>
      <c r="E293" s="1">
        <f t="shared" si="108"/>
        <v>50</v>
      </c>
      <c r="F293" s="1">
        <f t="shared" si="106"/>
        <v>0.5</v>
      </c>
      <c r="G293" s="1">
        <v>0</v>
      </c>
      <c r="H293" s="1">
        <v>0</v>
      </c>
      <c r="I293" s="1">
        <v>0</v>
      </c>
      <c r="J293" s="1">
        <f t="shared" si="107"/>
        <v>0.5</v>
      </c>
      <c r="K293" s="1">
        <f>-Map!E19/2</f>
        <v>-0.8033786282828359</v>
      </c>
      <c r="L293" s="1">
        <v>0</v>
      </c>
      <c r="M293" s="1">
        <v>0</v>
      </c>
      <c r="N293" s="1">
        <v>10</v>
      </c>
      <c r="O293" s="1" t="s">
        <v>15</v>
      </c>
    </row>
    <row r="294" spans="1:15" ht="12" customHeight="1">
      <c r="A294">
        <v>1</v>
      </c>
      <c r="B294">
        <v>16</v>
      </c>
      <c r="C294" s="1">
        <f t="shared" si="109"/>
        <v>119.5</v>
      </c>
      <c r="D294" s="1">
        <f>-(Map!D8+Map!E20/2)</f>
        <v>-51.83830891268451</v>
      </c>
      <c r="E294" s="1">
        <f t="shared" si="108"/>
        <v>50</v>
      </c>
      <c r="F294" s="1">
        <f t="shared" si="106"/>
        <v>0.5</v>
      </c>
      <c r="G294" s="1">
        <v>0</v>
      </c>
      <c r="H294" s="1">
        <v>0</v>
      </c>
      <c r="I294" s="1">
        <v>0</v>
      </c>
      <c r="J294" s="1">
        <f t="shared" si="107"/>
        <v>0.5</v>
      </c>
      <c r="K294" s="1">
        <f>-Map!E20/2</f>
        <v>-0.9292276812802243</v>
      </c>
      <c r="L294" s="1">
        <v>0</v>
      </c>
      <c r="M294" s="1">
        <v>0</v>
      </c>
      <c r="N294" s="1">
        <v>10</v>
      </c>
      <c r="O294" s="1" t="s">
        <v>15</v>
      </c>
    </row>
    <row r="295" spans="1:15" ht="12" customHeight="1">
      <c r="A295">
        <v>1</v>
      </c>
      <c r="B295">
        <v>16</v>
      </c>
      <c r="C295" s="1">
        <f t="shared" si="109"/>
        <v>139.5</v>
      </c>
      <c r="D295" s="1">
        <f>-(Map!D9+Map!E21/2)</f>
        <v>-47.88066112077579</v>
      </c>
      <c r="E295" s="1">
        <f t="shared" si="108"/>
        <v>50</v>
      </c>
      <c r="F295" s="1">
        <f t="shared" si="106"/>
        <v>0.5</v>
      </c>
      <c r="G295" s="1">
        <v>0</v>
      </c>
      <c r="H295" s="1">
        <v>0</v>
      </c>
      <c r="I295" s="1">
        <v>0</v>
      </c>
      <c r="J295" s="1">
        <f t="shared" si="107"/>
        <v>0.5</v>
      </c>
      <c r="K295" s="1">
        <f>-Map!E21/2</f>
        <v>-1.102196165525008</v>
      </c>
      <c r="L295" s="1">
        <v>0</v>
      </c>
      <c r="M295" s="1">
        <v>0</v>
      </c>
      <c r="N295" s="1">
        <v>10</v>
      </c>
      <c r="O295" s="1" t="s">
        <v>15</v>
      </c>
    </row>
    <row r="296" spans="1:15" ht="12" customHeight="1">
      <c r="A296">
        <v>1</v>
      </c>
      <c r="B296">
        <v>16</v>
      </c>
      <c r="C296" s="1">
        <f t="shared" si="109"/>
        <v>159.5</v>
      </c>
      <c r="D296" s="1">
        <f>-(Map!D10+Map!E22/2)</f>
        <v>-43.94689910753375</v>
      </c>
      <c r="E296" s="1">
        <f t="shared" si="108"/>
        <v>50</v>
      </c>
      <c r="F296" s="1">
        <f t="shared" si="106"/>
        <v>0.5</v>
      </c>
      <c r="G296" s="1">
        <v>0</v>
      </c>
      <c r="H296" s="1">
        <v>0</v>
      </c>
      <c r="I296" s="1">
        <v>0</v>
      </c>
      <c r="J296" s="1">
        <f t="shared" si="107"/>
        <v>0.5</v>
      </c>
      <c r="K296" s="1">
        <f>-Map!E22/2</f>
        <v>-1.3366657099222117</v>
      </c>
      <c r="L296" s="1">
        <v>0</v>
      </c>
      <c r="M296" s="1">
        <v>0</v>
      </c>
      <c r="N296" s="1">
        <v>10</v>
      </c>
      <c r="O296" s="1" t="s">
        <v>15</v>
      </c>
    </row>
    <row r="297" spans="1:15" ht="12" customHeight="1">
      <c r="A297">
        <v>1</v>
      </c>
      <c r="B297">
        <v>16</v>
      </c>
      <c r="C297" s="1">
        <f t="shared" si="109"/>
        <v>179.5</v>
      </c>
      <c r="D297" s="1">
        <f>-(Map!D11+Map!E23/2)</f>
        <v>-40.18914201343168</v>
      </c>
      <c r="E297" s="1">
        <f t="shared" si="108"/>
        <v>50</v>
      </c>
      <c r="F297" s="1">
        <f t="shared" si="106"/>
        <v>0.5</v>
      </c>
      <c r="G297" s="1">
        <v>0</v>
      </c>
      <c r="H297" s="1">
        <v>0</v>
      </c>
      <c r="I297" s="1">
        <v>0</v>
      </c>
      <c r="J297" s="1">
        <f t="shared" si="107"/>
        <v>0.5</v>
      </c>
      <c r="K297" s="1">
        <f>-Map!E23/2</f>
        <v>-1.6360632723726667</v>
      </c>
      <c r="L297" s="1">
        <v>0</v>
      </c>
      <c r="M297" s="1">
        <v>0</v>
      </c>
      <c r="N297" s="1">
        <v>10</v>
      </c>
      <c r="O297" s="1" t="s">
        <v>15</v>
      </c>
    </row>
    <row r="298" spans="1:15" ht="12" customHeight="1">
      <c r="A298">
        <v>1</v>
      </c>
      <c r="B298">
        <v>16</v>
      </c>
      <c r="C298" s="1">
        <f t="shared" si="109"/>
        <v>199.5</v>
      </c>
      <c r="D298" s="1">
        <f>-(Map!D12+Map!E24/2)</f>
        <v>-36.866373471965815</v>
      </c>
      <c r="E298" s="1">
        <f t="shared" si="108"/>
        <v>50</v>
      </c>
      <c r="F298" s="1">
        <f t="shared" si="106"/>
        <v>0.5</v>
      </c>
      <c r="G298" s="1">
        <v>0</v>
      </c>
      <c r="H298" s="1">
        <v>0</v>
      </c>
      <c r="I298" s="1">
        <v>0</v>
      </c>
      <c r="J298" s="1">
        <f t="shared" si="107"/>
        <v>0.5</v>
      </c>
      <c r="K298" s="1">
        <f>-Map!E24/2</f>
        <v>-1.9667152892331252</v>
      </c>
      <c r="L298" s="1">
        <v>0</v>
      </c>
      <c r="M298" s="1">
        <v>0</v>
      </c>
      <c r="N298" s="1">
        <v>10</v>
      </c>
      <c r="O298" s="1" t="s">
        <v>15</v>
      </c>
    </row>
    <row r="299" ht="12" customHeight="1">
      <c r="A299" t="s">
        <v>50</v>
      </c>
    </row>
    <row r="300" spans="1:15" ht="12" customHeight="1">
      <c r="A300">
        <v>1</v>
      </c>
      <c r="B300">
        <v>16</v>
      </c>
      <c r="C300" s="1">
        <f>0-$D$7/2</f>
        <v>-0.5</v>
      </c>
      <c r="D300" s="1">
        <f>-(Map!E2+Map!F14/2)</f>
        <v>-72.84988603343805</v>
      </c>
      <c r="E300" s="1">
        <f>E288+20</f>
        <v>70</v>
      </c>
      <c r="F300" s="1">
        <f aca="true" t="shared" si="110" ref="F300:F310">$D$7/2</f>
        <v>0.5</v>
      </c>
      <c r="G300" s="1">
        <v>0</v>
      </c>
      <c r="H300" s="1">
        <v>0</v>
      </c>
      <c r="I300" s="1">
        <v>0</v>
      </c>
      <c r="J300" s="1">
        <f aca="true" t="shared" si="111" ref="J300:J310">$D$7/2</f>
        <v>0.5</v>
      </c>
      <c r="K300" s="1">
        <f>-Map!F14/2</f>
        <v>-0.6706180441431044</v>
      </c>
      <c r="L300" s="1">
        <v>0</v>
      </c>
      <c r="M300" s="1">
        <v>0</v>
      </c>
      <c r="N300" s="1">
        <v>10</v>
      </c>
      <c r="O300" s="1" t="s">
        <v>15</v>
      </c>
    </row>
    <row r="301" spans="1:15" ht="12" customHeight="1">
      <c r="A301">
        <v>1</v>
      </c>
      <c r="B301">
        <v>16</v>
      </c>
      <c r="C301" s="1">
        <f>C300+20</f>
        <v>19.5</v>
      </c>
      <c r="D301" s="1">
        <f>-(Map!E3+Map!F15/2)</f>
        <v>-70.47198749124865</v>
      </c>
      <c r="E301" s="1">
        <f aca="true" t="shared" si="112" ref="E301:E310">E289+20</f>
        <v>70</v>
      </c>
      <c r="F301" s="1">
        <f t="shared" si="110"/>
        <v>0.5</v>
      </c>
      <c r="G301" s="1">
        <v>0</v>
      </c>
      <c r="H301" s="1">
        <v>0</v>
      </c>
      <c r="I301" s="1">
        <v>0</v>
      </c>
      <c r="J301" s="1">
        <f t="shared" si="111"/>
        <v>0.5</v>
      </c>
      <c r="K301" s="1">
        <f>-Map!F15/2</f>
        <v>-0.6984069080440349</v>
      </c>
      <c r="L301" s="1">
        <v>0</v>
      </c>
      <c r="M301" s="1">
        <v>0</v>
      </c>
      <c r="N301" s="1">
        <v>10</v>
      </c>
      <c r="O301" s="1" t="s">
        <v>15</v>
      </c>
    </row>
    <row r="302" spans="1:15" ht="12" customHeight="1">
      <c r="A302">
        <v>1</v>
      </c>
      <c r="B302">
        <v>16</v>
      </c>
      <c r="C302" s="1">
        <f aca="true" t="shared" si="113" ref="C302:C310">C301+20</f>
        <v>39.5</v>
      </c>
      <c r="D302" s="1">
        <f>-(Map!E4+Map!F16/2)</f>
        <v>-67.62543168200153</v>
      </c>
      <c r="E302" s="1">
        <f t="shared" si="112"/>
        <v>70</v>
      </c>
      <c r="F302" s="1">
        <f t="shared" si="110"/>
        <v>0.5</v>
      </c>
      <c r="G302" s="1">
        <v>0</v>
      </c>
      <c r="H302" s="1">
        <v>0</v>
      </c>
      <c r="I302" s="1">
        <v>0</v>
      </c>
      <c r="J302" s="1">
        <f t="shared" si="111"/>
        <v>0.5</v>
      </c>
      <c r="K302" s="1">
        <f>-Map!F16/2</f>
        <v>-0.7267458518062071</v>
      </c>
      <c r="L302" s="1">
        <v>0</v>
      </c>
      <c r="M302" s="1">
        <v>0</v>
      </c>
      <c r="N302" s="1">
        <v>10</v>
      </c>
      <c r="O302" s="1" t="s">
        <v>15</v>
      </c>
    </row>
    <row r="303" spans="1:15" ht="12" customHeight="1">
      <c r="A303">
        <v>1</v>
      </c>
      <c r="B303">
        <v>16</v>
      </c>
      <c r="C303" s="1">
        <f t="shared" si="113"/>
        <v>59.5</v>
      </c>
      <c r="D303" s="1">
        <f>-(Map!E5+Map!F17/2)</f>
        <v>-64.42967125293445</v>
      </c>
      <c r="E303" s="1">
        <f t="shared" si="112"/>
        <v>70</v>
      </c>
      <c r="F303" s="1">
        <f t="shared" si="110"/>
        <v>0.5</v>
      </c>
      <c r="G303" s="1">
        <v>0</v>
      </c>
      <c r="H303" s="1">
        <v>0</v>
      </c>
      <c r="I303" s="1">
        <v>0</v>
      </c>
      <c r="J303" s="1">
        <f t="shared" si="111"/>
        <v>0.5</v>
      </c>
      <c r="K303" s="1">
        <f>-Map!F17/2</f>
        <v>-0.7572820360967683</v>
      </c>
      <c r="L303" s="1">
        <v>0</v>
      </c>
      <c r="M303" s="1">
        <v>0</v>
      </c>
      <c r="N303" s="1">
        <v>10</v>
      </c>
      <c r="O303" s="1" t="s">
        <v>15</v>
      </c>
    </row>
    <row r="304" spans="1:15" ht="12" customHeight="1">
      <c r="A304">
        <v>1</v>
      </c>
      <c r="B304">
        <v>16</v>
      </c>
      <c r="C304" s="1">
        <f t="shared" si="113"/>
        <v>79.5</v>
      </c>
      <c r="D304" s="1">
        <f>-(Map!E6+Map!F18/2)</f>
        <v>-60.98700705105159</v>
      </c>
      <c r="E304" s="1">
        <f t="shared" si="112"/>
        <v>70</v>
      </c>
      <c r="F304" s="1">
        <f t="shared" si="110"/>
        <v>0.5</v>
      </c>
      <c r="G304" s="1">
        <v>0</v>
      </c>
      <c r="H304" s="1">
        <v>0</v>
      </c>
      <c r="I304" s="1">
        <v>0</v>
      </c>
      <c r="J304" s="1">
        <f t="shared" si="111"/>
        <v>0.5</v>
      </c>
      <c r="K304" s="1">
        <f>-Map!F18/2</f>
        <v>-0.7970758074755935</v>
      </c>
      <c r="L304" s="1">
        <v>0</v>
      </c>
      <c r="M304" s="1">
        <v>0</v>
      </c>
      <c r="N304" s="1">
        <v>10</v>
      </c>
      <c r="O304" s="1" t="s">
        <v>15</v>
      </c>
    </row>
    <row r="305" spans="1:15" ht="12" customHeight="1">
      <c r="A305">
        <v>1</v>
      </c>
      <c r="B305">
        <v>16</v>
      </c>
      <c r="C305" s="1">
        <f t="shared" si="113"/>
        <v>99.5</v>
      </c>
      <c r="D305" s="1">
        <f>-(Map!E7+Map!F19/2)</f>
        <v>-57.38550146285958</v>
      </c>
      <c r="E305" s="1">
        <f t="shared" si="112"/>
        <v>70</v>
      </c>
      <c r="F305" s="1">
        <f t="shared" si="110"/>
        <v>0.5</v>
      </c>
      <c r="G305" s="1">
        <v>0</v>
      </c>
      <c r="H305" s="1">
        <v>0</v>
      </c>
      <c r="I305" s="1">
        <v>0</v>
      </c>
      <c r="J305" s="1">
        <f t="shared" si="111"/>
        <v>0.5</v>
      </c>
      <c r="K305" s="1">
        <f>-Map!F19/2</f>
        <v>-0.8550729599426852</v>
      </c>
      <c r="L305" s="1">
        <v>0</v>
      </c>
      <c r="M305" s="1">
        <v>0</v>
      </c>
      <c r="N305" s="1">
        <v>10</v>
      </c>
      <c r="O305" s="1" t="s">
        <v>15</v>
      </c>
    </row>
    <row r="306" spans="1:15" ht="12" customHeight="1">
      <c r="A306">
        <v>1</v>
      </c>
      <c r="B306">
        <v>16</v>
      </c>
      <c r="C306" s="1">
        <f t="shared" si="113"/>
        <v>119.5</v>
      </c>
      <c r="D306" s="1">
        <f>-(Map!E8+Map!F20/2)</f>
        <v>-53.70765773634919</v>
      </c>
      <c r="E306" s="1">
        <f t="shared" si="112"/>
        <v>70</v>
      </c>
      <c r="F306" s="1">
        <f t="shared" si="110"/>
        <v>0.5</v>
      </c>
      <c r="G306" s="1">
        <v>0</v>
      </c>
      <c r="H306" s="1">
        <v>0</v>
      </c>
      <c r="I306" s="1">
        <v>0</v>
      </c>
      <c r="J306" s="1">
        <f t="shared" si="111"/>
        <v>0.5</v>
      </c>
      <c r="K306" s="1">
        <f>-Map!F20/2</f>
        <v>-0.9401211423844522</v>
      </c>
      <c r="L306" s="1">
        <v>0</v>
      </c>
      <c r="M306" s="1">
        <v>0</v>
      </c>
      <c r="N306" s="1">
        <v>10</v>
      </c>
      <c r="O306" s="1" t="s">
        <v>15</v>
      </c>
    </row>
    <row r="307" spans="1:15" ht="12" customHeight="1">
      <c r="A307">
        <v>1</v>
      </c>
      <c r="B307">
        <v>16</v>
      </c>
      <c r="C307" s="1">
        <f t="shared" si="113"/>
        <v>139.5</v>
      </c>
      <c r="D307" s="1">
        <f>-(Map!E9+Map!F21/2)</f>
        <v>-50.042359816689</v>
      </c>
      <c r="E307" s="1">
        <f t="shared" si="112"/>
        <v>70</v>
      </c>
      <c r="F307" s="1">
        <f t="shared" si="110"/>
        <v>0.5</v>
      </c>
      <c r="G307" s="1">
        <v>0</v>
      </c>
      <c r="H307" s="1">
        <v>0</v>
      </c>
      <c r="I307" s="1">
        <v>0</v>
      </c>
      <c r="J307" s="1">
        <f t="shared" si="111"/>
        <v>0.5</v>
      </c>
      <c r="K307" s="1">
        <f>-Map!F21/2</f>
        <v>-1.0595025303881975</v>
      </c>
      <c r="L307" s="1">
        <v>0</v>
      </c>
      <c r="M307" s="1">
        <v>0</v>
      </c>
      <c r="N307" s="1">
        <v>10</v>
      </c>
      <c r="O307" s="1" t="s">
        <v>15</v>
      </c>
    </row>
    <row r="308" spans="1:15" ht="12" customHeight="1">
      <c r="A308">
        <v>1</v>
      </c>
      <c r="B308">
        <v>16</v>
      </c>
      <c r="C308" s="1">
        <f t="shared" si="113"/>
        <v>159.5</v>
      </c>
      <c r="D308" s="1">
        <f>-(Map!E10+Map!F22/2)</f>
        <v>-46.49976387117814</v>
      </c>
      <c r="E308" s="1">
        <f t="shared" si="112"/>
        <v>70</v>
      </c>
      <c r="F308" s="1">
        <f t="shared" si="110"/>
        <v>0.5</v>
      </c>
      <c r="G308" s="1">
        <v>0</v>
      </c>
      <c r="H308" s="1">
        <v>0</v>
      </c>
      <c r="I308" s="1">
        <v>0</v>
      </c>
      <c r="J308" s="1">
        <f t="shared" si="111"/>
        <v>0.5</v>
      </c>
      <c r="K308" s="1">
        <f>-Map!F22/2</f>
        <v>-1.2161990537221783</v>
      </c>
      <c r="L308" s="1">
        <v>0</v>
      </c>
      <c r="M308" s="1">
        <v>0</v>
      </c>
      <c r="N308" s="1">
        <v>10</v>
      </c>
      <c r="O308" s="1" t="s">
        <v>15</v>
      </c>
    </row>
    <row r="309" spans="1:15" ht="12" customHeight="1">
      <c r="A309">
        <v>1</v>
      </c>
      <c r="B309">
        <v>16</v>
      </c>
      <c r="C309" s="1">
        <f t="shared" si="113"/>
        <v>179.5</v>
      </c>
      <c r="D309" s="1">
        <f>-(Map!E11+Map!F23/2)</f>
        <v>-43.228146897296284</v>
      </c>
      <c r="E309" s="1">
        <f t="shared" si="112"/>
        <v>70</v>
      </c>
      <c r="F309" s="1">
        <f t="shared" si="110"/>
        <v>0.5</v>
      </c>
      <c r="G309" s="1">
        <v>0</v>
      </c>
      <c r="H309" s="1">
        <v>0</v>
      </c>
      <c r="I309" s="1">
        <v>0</v>
      </c>
      <c r="J309" s="1">
        <f t="shared" si="111"/>
        <v>0.5</v>
      </c>
      <c r="K309" s="1">
        <f>-Map!F23/2</f>
        <v>-1.40294161149194</v>
      </c>
      <c r="L309" s="1">
        <v>0</v>
      </c>
      <c r="M309" s="1">
        <v>0</v>
      </c>
      <c r="N309" s="1">
        <v>10</v>
      </c>
      <c r="O309" s="1" t="s">
        <v>15</v>
      </c>
    </row>
    <row r="310" spans="1:15" ht="12" customHeight="1">
      <c r="A310">
        <v>1</v>
      </c>
      <c r="B310">
        <v>16</v>
      </c>
      <c r="C310" s="1">
        <f t="shared" si="113"/>
        <v>199.5</v>
      </c>
      <c r="D310" s="1">
        <f>-(Map!E12+Map!F24/2)</f>
        <v>-40.425789409344844</v>
      </c>
      <c r="E310" s="1">
        <f t="shared" si="112"/>
        <v>70</v>
      </c>
      <c r="F310" s="1">
        <f t="shared" si="110"/>
        <v>0.5</v>
      </c>
      <c r="G310" s="1">
        <v>0</v>
      </c>
      <c r="H310" s="1">
        <v>0</v>
      </c>
      <c r="I310" s="1">
        <v>0</v>
      </c>
      <c r="J310" s="1">
        <f t="shared" si="111"/>
        <v>0.5</v>
      </c>
      <c r="K310" s="1">
        <f>-Map!F24/2</f>
        <v>-1.592700648145911</v>
      </c>
      <c r="L310" s="1">
        <v>0</v>
      </c>
      <c r="M310" s="1">
        <v>0</v>
      </c>
      <c r="N310" s="1">
        <v>10</v>
      </c>
      <c r="O310" s="1" t="s">
        <v>15</v>
      </c>
    </row>
    <row r="311" ht="12" customHeight="1">
      <c r="A311" t="s">
        <v>50</v>
      </c>
    </row>
    <row r="312" spans="1:15" ht="12" customHeight="1">
      <c r="A312">
        <v>1</v>
      </c>
      <c r="B312">
        <v>16</v>
      </c>
      <c r="C312" s="1">
        <f>0-$D$7/2</f>
        <v>-0.5</v>
      </c>
      <c r="D312" s="1">
        <f>-(Map!F2+Map!G14/2)</f>
        <v>-74.48488571536949</v>
      </c>
      <c r="E312" s="1">
        <f>E300+20</f>
        <v>90</v>
      </c>
      <c r="F312" s="1">
        <f aca="true" t="shared" si="114" ref="F312:F322">$D$7/2</f>
        <v>0.5</v>
      </c>
      <c r="G312" s="1">
        <v>0</v>
      </c>
      <c r="H312" s="1">
        <v>0</v>
      </c>
      <c r="I312" s="1">
        <v>0</v>
      </c>
      <c r="J312" s="1">
        <f aca="true" t="shared" si="115" ref="J312:J322">$D$7/2</f>
        <v>0.5</v>
      </c>
      <c r="K312" s="1">
        <f>-Map!G14/2</f>
        <v>-0.9643816377883212</v>
      </c>
      <c r="L312" s="1">
        <v>0</v>
      </c>
      <c r="M312" s="1">
        <v>0</v>
      </c>
      <c r="N312" s="1">
        <v>10</v>
      </c>
      <c r="O312" s="1" t="s">
        <v>15</v>
      </c>
    </row>
    <row r="313" spans="1:15" ht="12" customHeight="1">
      <c r="A313">
        <v>1</v>
      </c>
      <c r="B313">
        <v>16</v>
      </c>
      <c r="C313" s="1">
        <f>C312+20</f>
        <v>19.5</v>
      </c>
      <c r="D313" s="1">
        <f>-(Map!F3+Map!G15/2)</f>
        <v>-72.10285468172678</v>
      </c>
      <c r="E313" s="1">
        <f aca="true" t="shared" si="116" ref="E313:E322">E301+20</f>
        <v>90</v>
      </c>
      <c r="F313" s="1">
        <f t="shared" si="114"/>
        <v>0.5</v>
      </c>
      <c r="G313" s="1">
        <v>0</v>
      </c>
      <c r="H313" s="1">
        <v>0</v>
      </c>
      <c r="I313" s="1">
        <v>0</v>
      </c>
      <c r="J313" s="1">
        <f t="shared" si="115"/>
        <v>0.5</v>
      </c>
      <c r="K313" s="1">
        <f>-Map!G15/2</f>
        <v>-0.9324602824340928</v>
      </c>
      <c r="L313" s="1">
        <v>0</v>
      </c>
      <c r="M313" s="1">
        <v>0</v>
      </c>
      <c r="N313" s="1">
        <v>10</v>
      </c>
      <c r="O313" s="1" t="s">
        <v>15</v>
      </c>
    </row>
    <row r="314" spans="1:15" ht="12" customHeight="1">
      <c r="A314">
        <v>1</v>
      </c>
      <c r="B314">
        <v>16</v>
      </c>
      <c r="C314" s="1">
        <f aca="true" t="shared" si="117" ref="C314:C322">C313+20</f>
        <v>39.5</v>
      </c>
      <c r="D314" s="1">
        <f>-(Map!F4+Map!G16/2)</f>
        <v>-69.25242683406395</v>
      </c>
      <c r="E314" s="1">
        <f t="shared" si="116"/>
        <v>90</v>
      </c>
      <c r="F314" s="1">
        <f t="shared" si="114"/>
        <v>0.5</v>
      </c>
      <c r="G314" s="1">
        <v>0</v>
      </c>
      <c r="H314" s="1">
        <v>0</v>
      </c>
      <c r="I314" s="1">
        <v>0</v>
      </c>
      <c r="J314" s="1">
        <f t="shared" si="115"/>
        <v>0.5</v>
      </c>
      <c r="K314" s="1">
        <f>-Map!G16/2</f>
        <v>-0.9002493002562062</v>
      </c>
      <c r="L314" s="1">
        <v>0</v>
      </c>
      <c r="M314" s="1">
        <v>0</v>
      </c>
      <c r="N314" s="1">
        <v>10</v>
      </c>
      <c r="O314" s="1" t="s">
        <v>15</v>
      </c>
    </row>
    <row r="315" spans="1:15" ht="12" customHeight="1">
      <c r="A315">
        <v>1</v>
      </c>
      <c r="B315">
        <v>16</v>
      </c>
      <c r="C315" s="1">
        <f t="shared" si="117"/>
        <v>59.5</v>
      </c>
      <c r="D315" s="1">
        <f>-(Map!F5+Map!G17/2)</f>
        <v>-66.06305816202803</v>
      </c>
      <c r="E315" s="1">
        <f t="shared" si="116"/>
        <v>90</v>
      </c>
      <c r="F315" s="1">
        <f t="shared" si="114"/>
        <v>0.5</v>
      </c>
      <c r="G315" s="1">
        <v>0</v>
      </c>
      <c r="H315" s="1">
        <v>0</v>
      </c>
      <c r="I315" s="1">
        <v>0</v>
      </c>
      <c r="J315" s="1">
        <f t="shared" si="115"/>
        <v>0.5</v>
      </c>
      <c r="K315" s="1">
        <f>-Map!G17/2</f>
        <v>-0.8761048729968124</v>
      </c>
      <c r="L315" s="1">
        <v>0</v>
      </c>
      <c r="M315" s="1">
        <v>0</v>
      </c>
      <c r="N315" s="1">
        <v>10</v>
      </c>
      <c r="O315" s="1" t="s">
        <v>15</v>
      </c>
    </row>
    <row r="316" spans="1:15" ht="12" customHeight="1">
      <c r="A316">
        <v>1</v>
      </c>
      <c r="B316">
        <v>16</v>
      </c>
      <c r="C316" s="1">
        <f t="shared" si="117"/>
        <v>79.5</v>
      </c>
      <c r="D316" s="1">
        <f>-(Map!F6+Map!G18/2)</f>
        <v>-62.65147740702301</v>
      </c>
      <c r="E316" s="1">
        <f t="shared" si="116"/>
        <v>90</v>
      </c>
      <c r="F316" s="1">
        <f t="shared" si="114"/>
        <v>0.5</v>
      </c>
      <c r="G316" s="1">
        <v>0</v>
      </c>
      <c r="H316" s="1">
        <v>0</v>
      </c>
      <c r="I316" s="1">
        <v>0</v>
      </c>
      <c r="J316" s="1">
        <f t="shared" si="115"/>
        <v>0.5</v>
      </c>
      <c r="K316" s="1">
        <f>-Map!G18/2</f>
        <v>-0.8673945484958203</v>
      </c>
      <c r="L316" s="1">
        <v>0</v>
      </c>
      <c r="M316" s="1">
        <v>0</v>
      </c>
      <c r="N316" s="1">
        <v>10</v>
      </c>
      <c r="O316" s="1" t="s">
        <v>15</v>
      </c>
    </row>
    <row r="317" spans="1:15" ht="12" customHeight="1">
      <c r="A317">
        <v>1</v>
      </c>
      <c r="B317">
        <v>16</v>
      </c>
      <c r="C317" s="1">
        <f t="shared" si="117"/>
        <v>99.5</v>
      </c>
      <c r="D317" s="1">
        <f>-(Map!F7+Map!G19/2)</f>
        <v>-59.1202906795564</v>
      </c>
      <c r="E317" s="1">
        <f t="shared" si="116"/>
        <v>90</v>
      </c>
      <c r="F317" s="1">
        <f t="shared" si="114"/>
        <v>0.5</v>
      </c>
      <c r="G317" s="1">
        <v>0</v>
      </c>
      <c r="H317" s="1">
        <v>0</v>
      </c>
      <c r="I317" s="1">
        <v>0</v>
      </c>
      <c r="J317" s="1">
        <f t="shared" si="115"/>
        <v>0.5</v>
      </c>
      <c r="K317" s="1">
        <f>-Map!G19/2</f>
        <v>-0.8797162567541363</v>
      </c>
      <c r="L317" s="1">
        <v>0</v>
      </c>
      <c r="M317" s="1">
        <v>0</v>
      </c>
      <c r="N317" s="1">
        <v>10</v>
      </c>
      <c r="O317" s="1" t="s">
        <v>15</v>
      </c>
    </row>
    <row r="318" spans="1:15" ht="12" customHeight="1">
      <c r="A318">
        <v>1</v>
      </c>
      <c r="B318">
        <v>16</v>
      </c>
      <c r="C318" s="1">
        <f t="shared" si="117"/>
        <v>119.5</v>
      </c>
      <c r="D318" s="1">
        <f>-(Map!F8+Map!G20/2)</f>
        <v>-55.564460271141144</v>
      </c>
      <c r="E318" s="1">
        <f t="shared" si="116"/>
        <v>90</v>
      </c>
      <c r="F318" s="1">
        <f t="shared" si="114"/>
        <v>0.5</v>
      </c>
      <c r="G318" s="1">
        <v>0</v>
      </c>
      <c r="H318" s="1">
        <v>0</v>
      </c>
      <c r="I318" s="1">
        <v>0</v>
      </c>
      <c r="J318" s="1">
        <f t="shared" si="115"/>
        <v>0.5</v>
      </c>
      <c r="K318" s="1">
        <f>-Map!G20/2</f>
        <v>-0.9166813924075079</v>
      </c>
      <c r="L318" s="1">
        <v>0</v>
      </c>
      <c r="M318" s="1">
        <v>0</v>
      </c>
      <c r="N318" s="1">
        <v>10</v>
      </c>
      <c r="O318" s="1" t="s">
        <v>15</v>
      </c>
    </row>
    <row r="319" spans="1:15" ht="12" customHeight="1">
      <c r="A319">
        <v>1</v>
      </c>
      <c r="B319">
        <v>16</v>
      </c>
      <c r="C319" s="1">
        <f t="shared" si="117"/>
        <v>139.5</v>
      </c>
      <c r="D319" s="1">
        <f>-(Map!F9+Map!G21/2)</f>
        <v>-52.081356100300255</v>
      </c>
      <c r="E319" s="1">
        <f t="shared" si="116"/>
        <v>90</v>
      </c>
      <c r="F319" s="1">
        <f t="shared" si="114"/>
        <v>0.5</v>
      </c>
      <c r="G319" s="1">
        <v>0</v>
      </c>
      <c r="H319" s="1">
        <v>0</v>
      </c>
      <c r="I319" s="1">
        <v>0</v>
      </c>
      <c r="J319" s="1">
        <f t="shared" si="115"/>
        <v>0.5</v>
      </c>
      <c r="K319" s="1">
        <f>-Map!G21/2</f>
        <v>-0.9794937532230605</v>
      </c>
      <c r="L319" s="1">
        <v>0</v>
      </c>
      <c r="M319" s="1">
        <v>0</v>
      </c>
      <c r="N319" s="1">
        <v>10</v>
      </c>
      <c r="O319" s="1" t="s">
        <v>15</v>
      </c>
    </row>
    <row r="320" spans="1:15" ht="12" customHeight="1">
      <c r="A320">
        <v>1</v>
      </c>
      <c r="B320">
        <v>16</v>
      </c>
      <c r="C320" s="1">
        <f t="shared" si="117"/>
        <v>159.5</v>
      </c>
      <c r="D320" s="1">
        <f>-(Map!F10+Map!G22/2)</f>
        <v>-48.78164927975344</v>
      </c>
      <c r="E320" s="1">
        <f t="shared" si="116"/>
        <v>90</v>
      </c>
      <c r="F320" s="1">
        <f t="shared" si="114"/>
        <v>0.5</v>
      </c>
      <c r="G320" s="1">
        <v>0</v>
      </c>
      <c r="H320" s="1">
        <v>0</v>
      </c>
      <c r="I320" s="1">
        <v>0</v>
      </c>
      <c r="J320" s="1">
        <f t="shared" si="115"/>
        <v>0.5</v>
      </c>
      <c r="K320" s="1">
        <f>-Map!G22/2</f>
        <v>-1.0656863548531241</v>
      </c>
      <c r="L320" s="1">
        <v>0</v>
      </c>
      <c r="M320" s="1">
        <v>0</v>
      </c>
      <c r="N320" s="1">
        <v>10</v>
      </c>
      <c r="O320" s="1" t="s">
        <v>15</v>
      </c>
    </row>
    <row r="321" spans="1:15" ht="12" customHeight="1">
      <c r="A321">
        <v>1</v>
      </c>
      <c r="B321">
        <v>16</v>
      </c>
      <c r="C321" s="1">
        <f t="shared" si="117"/>
        <v>179.5</v>
      </c>
      <c r="D321" s="1">
        <f>-(Map!F11+Map!G23/2)</f>
        <v>-45.79789197077004</v>
      </c>
      <c r="E321" s="1">
        <f t="shared" si="116"/>
        <v>90</v>
      </c>
      <c r="F321" s="1">
        <f t="shared" si="114"/>
        <v>0.5</v>
      </c>
      <c r="G321" s="1">
        <v>0</v>
      </c>
      <c r="H321" s="1">
        <v>0</v>
      </c>
      <c r="I321" s="1">
        <v>0</v>
      </c>
      <c r="J321" s="1">
        <f t="shared" si="115"/>
        <v>0.5</v>
      </c>
      <c r="K321" s="1">
        <f>-Map!G23/2</f>
        <v>-1.166803461981818</v>
      </c>
      <c r="L321" s="1">
        <v>0</v>
      </c>
      <c r="M321" s="1">
        <v>0</v>
      </c>
      <c r="N321" s="1">
        <v>10</v>
      </c>
      <c r="O321" s="1" t="s">
        <v>15</v>
      </c>
    </row>
    <row r="322" spans="1:15" ht="12" customHeight="1">
      <c r="A322">
        <v>1</v>
      </c>
      <c r="B322">
        <v>16</v>
      </c>
      <c r="C322" s="1">
        <f t="shared" si="117"/>
        <v>199.5</v>
      </c>
      <c r="D322" s="1">
        <f>-(Map!F12+Map!G24/2)</f>
        <v>-43.28461582192132</v>
      </c>
      <c r="E322" s="1">
        <f t="shared" si="116"/>
        <v>90</v>
      </c>
      <c r="F322" s="1">
        <f t="shared" si="114"/>
        <v>0.5</v>
      </c>
      <c r="G322" s="1">
        <v>0</v>
      </c>
      <c r="H322" s="1">
        <v>0</v>
      </c>
      <c r="I322" s="1">
        <v>0</v>
      </c>
      <c r="J322" s="1">
        <f t="shared" si="115"/>
        <v>0.5</v>
      </c>
      <c r="K322" s="1">
        <f>-Map!G24/2</f>
        <v>-1.2661257644305657</v>
      </c>
      <c r="L322" s="1">
        <v>0</v>
      </c>
      <c r="M322" s="1">
        <v>0</v>
      </c>
      <c r="N322" s="1">
        <v>10</v>
      </c>
      <c r="O322" s="1" t="s">
        <v>15</v>
      </c>
    </row>
    <row r="323" ht="12" customHeight="1">
      <c r="A323" t="s">
        <v>50</v>
      </c>
    </row>
    <row r="324" spans="1:15" ht="12" customHeight="1">
      <c r="A324">
        <v>1</v>
      </c>
      <c r="B324">
        <v>16</v>
      </c>
      <c r="C324" s="1">
        <f>0-$D$7/2</f>
        <v>-0.5</v>
      </c>
      <c r="D324" s="1">
        <f>-(Map!G2+Map!H14/2)</f>
        <v>-76.71539292826577</v>
      </c>
      <c r="E324" s="1">
        <f>E312+20</f>
        <v>110</v>
      </c>
      <c r="F324" s="1">
        <f aca="true" t="shared" si="118" ref="F324:F334">$D$7/2</f>
        <v>0.5</v>
      </c>
      <c r="G324" s="1">
        <v>0</v>
      </c>
      <c r="H324" s="1">
        <v>0</v>
      </c>
      <c r="I324" s="1">
        <v>0</v>
      </c>
      <c r="J324" s="1">
        <f aca="true" t="shared" si="119" ref="J324:J334">$D$7/2</f>
        <v>0.5</v>
      </c>
      <c r="K324" s="1">
        <f>-Map!H14/2</f>
        <v>-1.2661255751079707</v>
      </c>
      <c r="L324" s="1">
        <v>0</v>
      </c>
      <c r="M324" s="1">
        <v>0</v>
      </c>
      <c r="N324" s="1">
        <v>10</v>
      </c>
      <c r="O324" s="1" t="s">
        <v>15</v>
      </c>
    </row>
    <row r="325" spans="1:15" ht="12" customHeight="1">
      <c r="A325">
        <v>1</v>
      </c>
      <c r="B325">
        <v>16</v>
      </c>
      <c r="C325" s="1">
        <f>C324+20</f>
        <v>19.5</v>
      </c>
      <c r="D325" s="1">
        <f>-(Map!G3+Map!H15/2)</f>
        <v>-74.20211825200775</v>
      </c>
      <c r="E325" s="1">
        <f aca="true" t="shared" si="120" ref="E325:E334">E313+20</f>
        <v>110</v>
      </c>
      <c r="F325" s="1">
        <f t="shared" si="118"/>
        <v>0.5</v>
      </c>
      <c r="G325" s="1">
        <v>0</v>
      </c>
      <c r="H325" s="1">
        <v>0</v>
      </c>
      <c r="I325" s="1">
        <v>0</v>
      </c>
      <c r="J325" s="1">
        <f t="shared" si="119"/>
        <v>0.5</v>
      </c>
      <c r="K325" s="1">
        <f>-Map!H15/2</f>
        <v>-1.166803287846875</v>
      </c>
      <c r="L325" s="1">
        <v>0</v>
      </c>
      <c r="M325" s="1">
        <v>0</v>
      </c>
      <c r="N325" s="1">
        <v>10</v>
      </c>
      <c r="O325" s="1" t="s">
        <v>15</v>
      </c>
    </row>
    <row r="326" spans="1:15" ht="12" customHeight="1">
      <c r="A326">
        <v>1</v>
      </c>
      <c r="B326">
        <v>16</v>
      </c>
      <c r="C326" s="1">
        <f aca="true" t="shared" si="121" ref="C326:C334">C325+20</f>
        <v>39.5</v>
      </c>
      <c r="D326" s="1">
        <f>-(Map!G4+Map!H16/2)</f>
        <v>-71.21836233267426</v>
      </c>
      <c r="E326" s="1">
        <f t="shared" si="120"/>
        <v>110</v>
      </c>
      <c r="F326" s="1">
        <f t="shared" si="118"/>
        <v>0.5</v>
      </c>
      <c r="G326" s="1">
        <v>0</v>
      </c>
      <c r="H326" s="1">
        <v>0</v>
      </c>
      <c r="I326" s="1">
        <v>0</v>
      </c>
      <c r="J326" s="1">
        <f t="shared" si="119"/>
        <v>0.5</v>
      </c>
      <c r="K326" s="1">
        <f>-Map!H16/2</f>
        <v>-1.0656861983541006</v>
      </c>
      <c r="L326" s="1">
        <v>0</v>
      </c>
      <c r="M326" s="1">
        <v>0</v>
      </c>
      <c r="N326" s="1">
        <v>10</v>
      </c>
      <c r="O326" s="1" t="s">
        <v>15</v>
      </c>
    </row>
    <row r="327" spans="1:15" ht="12" customHeight="1">
      <c r="A327">
        <v>1</v>
      </c>
      <c r="B327">
        <v>16</v>
      </c>
      <c r="C327" s="1">
        <f t="shared" si="121"/>
        <v>59.5</v>
      </c>
      <c r="D327" s="1">
        <f>-(Map!G5+Map!H17/2)</f>
        <v>-67.91865664692875</v>
      </c>
      <c r="E327" s="1">
        <f t="shared" si="120"/>
        <v>110</v>
      </c>
      <c r="F327" s="1">
        <f t="shared" si="118"/>
        <v>0.5</v>
      </c>
      <c r="G327" s="1">
        <v>0</v>
      </c>
      <c r="H327" s="1">
        <v>0</v>
      </c>
      <c r="I327" s="1">
        <v>0</v>
      </c>
      <c r="J327" s="1">
        <f t="shared" si="119"/>
        <v>0.5</v>
      </c>
      <c r="K327" s="1">
        <f>-Map!H17/2</f>
        <v>-0.9794936119038979</v>
      </c>
      <c r="L327" s="1">
        <v>0</v>
      </c>
      <c r="M327" s="1">
        <v>0</v>
      </c>
      <c r="N327" s="1">
        <v>10</v>
      </c>
      <c r="O327" s="1" t="s">
        <v>15</v>
      </c>
    </row>
    <row r="328" spans="1:15" ht="12" customHeight="1">
      <c r="A328">
        <v>1</v>
      </c>
      <c r="B328">
        <v>16</v>
      </c>
      <c r="C328" s="1">
        <f t="shared" si="121"/>
        <v>79.5</v>
      </c>
      <c r="D328" s="1">
        <f>-(Map!G6+Map!H18/2)</f>
        <v>-64.43555321706216</v>
      </c>
      <c r="E328" s="1">
        <f t="shared" si="120"/>
        <v>110</v>
      </c>
      <c r="F328" s="1">
        <f t="shared" si="118"/>
        <v>0.5</v>
      </c>
      <c r="G328" s="1">
        <v>0</v>
      </c>
      <c r="H328" s="1">
        <v>0</v>
      </c>
      <c r="I328" s="1">
        <v>0</v>
      </c>
      <c r="J328" s="1">
        <f t="shared" si="119"/>
        <v>0.5</v>
      </c>
      <c r="K328" s="1">
        <f>-Map!H18/2</f>
        <v>-0.9166812615433422</v>
      </c>
      <c r="L328" s="1">
        <v>0</v>
      </c>
      <c r="M328" s="1">
        <v>0</v>
      </c>
      <c r="N328" s="1">
        <v>10</v>
      </c>
      <c r="O328" s="1" t="s">
        <v>15</v>
      </c>
    </row>
    <row r="329" spans="1:15" ht="12" customHeight="1">
      <c r="A329">
        <v>1</v>
      </c>
      <c r="B329">
        <v>16</v>
      </c>
      <c r="C329" s="1">
        <f t="shared" si="121"/>
        <v>99.5</v>
      </c>
      <c r="D329" s="1">
        <f>-(Map!G7+Map!H19/2)</f>
        <v>-60.87972306710523</v>
      </c>
      <c r="E329" s="1">
        <f t="shared" si="120"/>
        <v>110</v>
      </c>
      <c r="F329" s="1">
        <f t="shared" si="118"/>
        <v>0.5</v>
      </c>
      <c r="G329" s="1">
        <v>0</v>
      </c>
      <c r="H329" s="1">
        <v>0</v>
      </c>
      <c r="I329" s="1">
        <v>0</v>
      </c>
      <c r="J329" s="1">
        <f t="shared" si="119"/>
        <v>0.5</v>
      </c>
      <c r="K329" s="1">
        <f>-Map!H19/2</f>
        <v>-0.8797161307946979</v>
      </c>
      <c r="L329" s="1">
        <v>0</v>
      </c>
      <c r="M329" s="1">
        <v>0</v>
      </c>
      <c r="N329" s="1">
        <v>10</v>
      </c>
      <c r="O329" s="1" t="s">
        <v>15</v>
      </c>
    </row>
    <row r="330" spans="1:15" ht="12" customHeight="1">
      <c r="A330">
        <v>1</v>
      </c>
      <c r="B330">
        <v>16</v>
      </c>
      <c r="C330" s="1">
        <f t="shared" si="121"/>
        <v>119.5</v>
      </c>
      <c r="D330" s="1">
        <f>-(Map!G8+Map!H20/2)</f>
        <v>-57.348536085107085</v>
      </c>
      <c r="E330" s="1">
        <f t="shared" si="120"/>
        <v>110</v>
      </c>
      <c r="F330" s="1">
        <f t="shared" si="118"/>
        <v>0.5</v>
      </c>
      <c r="G330" s="1">
        <v>0</v>
      </c>
      <c r="H330" s="1">
        <v>0</v>
      </c>
      <c r="I330" s="1">
        <v>0</v>
      </c>
      <c r="J330" s="1">
        <f t="shared" si="119"/>
        <v>0.5</v>
      </c>
      <c r="K330" s="1">
        <f>-Map!H20/2</f>
        <v>-0.8673944215584264</v>
      </c>
      <c r="L330" s="1">
        <v>0</v>
      </c>
      <c r="M330" s="1">
        <v>0</v>
      </c>
      <c r="N330" s="1">
        <v>10</v>
      </c>
      <c r="O330" s="1" t="s">
        <v>15</v>
      </c>
    </row>
    <row r="331" spans="1:15" ht="12" customHeight="1">
      <c r="A331">
        <v>1</v>
      </c>
      <c r="B331">
        <v>16</v>
      </c>
      <c r="C331" s="1">
        <f t="shared" si="121"/>
        <v>139.5</v>
      </c>
      <c r="D331" s="1">
        <f>-(Map!G9+Map!H21/2)</f>
        <v>-53.936954592590766</v>
      </c>
      <c r="E331" s="1">
        <f t="shared" si="120"/>
        <v>110</v>
      </c>
      <c r="F331" s="1">
        <f t="shared" si="118"/>
        <v>0.5</v>
      </c>
      <c r="G331" s="1">
        <v>0</v>
      </c>
      <c r="H331" s="1">
        <v>0</v>
      </c>
      <c r="I331" s="1">
        <v>0</v>
      </c>
      <c r="J331" s="1">
        <f t="shared" si="119"/>
        <v>0.5</v>
      </c>
      <c r="K331" s="1">
        <f>-Map!H21/2</f>
        <v>-0.8761047390674506</v>
      </c>
      <c r="L331" s="1">
        <v>0</v>
      </c>
      <c r="M331" s="1">
        <v>0</v>
      </c>
      <c r="N331" s="1">
        <v>10</v>
      </c>
      <c r="O331" s="1" t="s">
        <v>15</v>
      </c>
    </row>
    <row r="332" spans="1:15" ht="12" customHeight="1">
      <c r="A332">
        <v>1</v>
      </c>
      <c r="B332">
        <v>16</v>
      </c>
      <c r="C332" s="1">
        <f t="shared" si="121"/>
        <v>159.5</v>
      </c>
      <c r="D332" s="1">
        <f>-(Map!G10+Map!H22/2)</f>
        <v>-50.7475847883921</v>
      </c>
      <c r="E332" s="1">
        <f t="shared" si="120"/>
        <v>110</v>
      </c>
      <c r="F332" s="1">
        <f t="shared" si="118"/>
        <v>0.5</v>
      </c>
      <c r="G332" s="1">
        <v>0</v>
      </c>
      <c r="H332" s="1">
        <v>0</v>
      </c>
      <c r="I332" s="1">
        <v>0</v>
      </c>
      <c r="J332" s="1">
        <f t="shared" si="119"/>
        <v>0.5</v>
      </c>
      <c r="K332" s="1">
        <f>-Map!H22/2</f>
        <v>-0.9002491537855377</v>
      </c>
      <c r="L332" s="1">
        <v>0</v>
      </c>
      <c r="M332" s="1">
        <v>0</v>
      </c>
      <c r="N332" s="1">
        <v>10</v>
      </c>
      <c r="O332" s="1" t="s">
        <v>15</v>
      </c>
    </row>
    <row r="333" spans="1:15" ht="12" customHeight="1">
      <c r="A333">
        <v>1</v>
      </c>
      <c r="B333">
        <v>16</v>
      </c>
      <c r="C333" s="1">
        <f t="shared" si="121"/>
        <v>179.5</v>
      </c>
      <c r="D333" s="1">
        <f>-(Map!G11+Map!H23/2)</f>
        <v>-47.897155552725366</v>
      </c>
      <c r="E333" s="1">
        <f t="shared" si="120"/>
        <v>110</v>
      </c>
      <c r="F333" s="1">
        <f t="shared" si="118"/>
        <v>0.5</v>
      </c>
      <c r="G333" s="1">
        <v>0</v>
      </c>
      <c r="H333" s="1">
        <v>0</v>
      </c>
      <c r="I333" s="1">
        <v>0</v>
      </c>
      <c r="J333" s="1">
        <f t="shared" si="119"/>
        <v>0.5</v>
      </c>
      <c r="K333" s="1">
        <f>-Map!H23/2</f>
        <v>-0.9324601199735021</v>
      </c>
      <c r="L333" s="1">
        <v>0</v>
      </c>
      <c r="M333" s="1">
        <v>0</v>
      </c>
      <c r="N333" s="1">
        <v>10</v>
      </c>
      <c r="O333" s="1" t="s">
        <v>15</v>
      </c>
    </row>
    <row r="334" spans="1:15" ht="12" customHeight="1">
      <c r="A334">
        <v>1</v>
      </c>
      <c r="B334">
        <v>16</v>
      </c>
      <c r="C334" s="1">
        <f t="shared" si="121"/>
        <v>199.5</v>
      </c>
      <c r="D334" s="1">
        <f>-(Map!G12+Map!H24/2)</f>
        <v>-45.51512304722628</v>
      </c>
      <c r="E334" s="1">
        <f t="shared" si="120"/>
        <v>110</v>
      </c>
      <c r="F334" s="1">
        <f t="shared" si="118"/>
        <v>0.5</v>
      </c>
      <c r="G334" s="1">
        <v>0</v>
      </c>
      <c r="H334" s="1">
        <v>0</v>
      </c>
      <c r="I334" s="1">
        <v>0</v>
      </c>
      <c r="J334" s="1">
        <f t="shared" si="119"/>
        <v>0.5</v>
      </c>
      <c r="K334" s="1">
        <f>-Map!H24/2</f>
        <v>-0.9643814608743888</v>
      </c>
      <c r="L334" s="1">
        <v>0</v>
      </c>
      <c r="M334" s="1">
        <v>0</v>
      </c>
      <c r="N334" s="1">
        <v>10</v>
      </c>
      <c r="O334" s="1" t="s">
        <v>15</v>
      </c>
    </row>
    <row r="335" ht="12" customHeight="1">
      <c r="A335" t="s">
        <v>50</v>
      </c>
    </row>
    <row r="336" spans="1:15" ht="12" customHeight="1">
      <c r="A336">
        <v>1</v>
      </c>
      <c r="B336">
        <v>16</v>
      </c>
      <c r="C336" s="1">
        <f>0-$D$7/2</f>
        <v>-0.5</v>
      </c>
      <c r="D336" s="1">
        <f>-(Map!H2+Map!I14/2)</f>
        <v>-79.57421860107313</v>
      </c>
      <c r="E336" s="1">
        <f>E324+20</f>
        <v>130</v>
      </c>
      <c r="F336" s="1">
        <f aca="true" t="shared" si="122" ref="F336:F346">$D$7/2</f>
        <v>0.5</v>
      </c>
      <c r="G336" s="1">
        <v>0</v>
      </c>
      <c r="H336" s="1">
        <v>0</v>
      </c>
      <c r="I336" s="1">
        <v>0</v>
      </c>
      <c r="J336" s="1">
        <f aca="true" t="shared" si="123" ref="J336:J346">$D$7/2</f>
        <v>0.5</v>
      </c>
      <c r="K336" s="1">
        <f>-Map!I14/2</f>
        <v>-1.5927000976993781</v>
      </c>
      <c r="L336" s="1">
        <v>0</v>
      </c>
      <c r="M336" s="1">
        <v>0</v>
      </c>
      <c r="N336" s="1">
        <v>10</v>
      </c>
      <c r="O336" s="1" t="s">
        <v>15</v>
      </c>
    </row>
    <row r="337" spans="1:15" ht="12" customHeight="1">
      <c r="A337">
        <v>1</v>
      </c>
      <c r="B337">
        <v>16</v>
      </c>
      <c r="C337" s="1">
        <f>C336+20</f>
        <v>19.5</v>
      </c>
      <c r="D337" s="1">
        <f>-(Map!H3+Map!I15/2)</f>
        <v>-76.77186265162946</v>
      </c>
      <c r="E337" s="1">
        <f aca="true" t="shared" si="124" ref="E337:E346">E325+20</f>
        <v>130</v>
      </c>
      <c r="F337" s="1">
        <f t="shared" si="122"/>
        <v>0.5</v>
      </c>
      <c r="G337" s="1">
        <v>0</v>
      </c>
      <c r="H337" s="1">
        <v>0</v>
      </c>
      <c r="I337" s="1">
        <v>0</v>
      </c>
      <c r="J337" s="1">
        <f t="shared" si="123"/>
        <v>0.5</v>
      </c>
      <c r="K337" s="1">
        <f>-Map!I15/2</f>
        <v>-1.4029411117748367</v>
      </c>
      <c r="L337" s="1">
        <v>0</v>
      </c>
      <c r="M337" s="1">
        <v>0</v>
      </c>
      <c r="N337" s="1">
        <v>10</v>
      </c>
      <c r="O337" s="1" t="s">
        <v>15</v>
      </c>
    </row>
    <row r="338" spans="1:15" ht="12" customHeight="1">
      <c r="A338">
        <v>1</v>
      </c>
      <c r="B338">
        <v>16</v>
      </c>
      <c r="C338" s="1">
        <f aca="true" t="shared" si="125" ref="C338:C346">C337+20</f>
        <v>39.5</v>
      </c>
      <c r="D338" s="1">
        <f>-(Map!H4+Map!I16/2)</f>
        <v>-73.50024713968011</v>
      </c>
      <c r="E338" s="1">
        <f t="shared" si="124"/>
        <v>130</v>
      </c>
      <c r="F338" s="1">
        <f t="shared" si="122"/>
        <v>0.5</v>
      </c>
      <c r="G338" s="1">
        <v>0</v>
      </c>
      <c r="H338" s="1">
        <v>0</v>
      </c>
      <c r="I338" s="1">
        <v>0</v>
      </c>
      <c r="J338" s="1">
        <f t="shared" si="123"/>
        <v>0.5</v>
      </c>
      <c r="K338" s="1">
        <f>-Map!I16/2</f>
        <v>-1.2161986086517587</v>
      </c>
      <c r="L338" s="1">
        <v>0</v>
      </c>
      <c r="M338" s="1">
        <v>0</v>
      </c>
      <c r="N338" s="1">
        <v>10</v>
      </c>
      <c r="O338" s="1" t="s">
        <v>15</v>
      </c>
    </row>
    <row r="339" spans="1:15" ht="12" customHeight="1">
      <c r="A339">
        <v>1</v>
      </c>
      <c r="B339">
        <v>16</v>
      </c>
      <c r="C339" s="1">
        <f t="shared" si="125"/>
        <v>59.5</v>
      </c>
      <c r="D339" s="1">
        <f>-(Map!H5+Map!I17/2)</f>
        <v>-69.95765238798609</v>
      </c>
      <c r="E339" s="1">
        <f t="shared" si="124"/>
        <v>130</v>
      </c>
      <c r="F339" s="1">
        <f t="shared" si="122"/>
        <v>0.5</v>
      </c>
      <c r="G339" s="1">
        <v>0</v>
      </c>
      <c r="H339" s="1">
        <v>0</v>
      </c>
      <c r="I339" s="1">
        <v>0</v>
      </c>
      <c r="J339" s="1">
        <f t="shared" si="123"/>
        <v>0.5</v>
      </c>
      <c r="K339" s="1">
        <f>-Map!I17/2</f>
        <v>-1.0595021291534366</v>
      </c>
      <c r="L339" s="1">
        <v>0</v>
      </c>
      <c r="M339" s="1">
        <v>0</v>
      </c>
      <c r="N339" s="1">
        <v>10</v>
      </c>
      <c r="O339" s="1" t="s">
        <v>15</v>
      </c>
    </row>
    <row r="340" spans="1:15" ht="12" customHeight="1">
      <c r="A340">
        <v>1</v>
      </c>
      <c r="B340">
        <v>16</v>
      </c>
      <c r="C340" s="1">
        <f t="shared" si="125"/>
        <v>79.5</v>
      </c>
      <c r="D340" s="1">
        <f>-(Map!H6+Map!I18/2)</f>
        <v>-66.29235524748265</v>
      </c>
      <c r="E340" s="1">
        <f t="shared" si="124"/>
        <v>130</v>
      </c>
      <c r="F340" s="1">
        <f t="shared" si="122"/>
        <v>0.5</v>
      </c>
      <c r="G340" s="1">
        <v>0</v>
      </c>
      <c r="H340" s="1">
        <v>0</v>
      </c>
      <c r="I340" s="1">
        <v>0</v>
      </c>
      <c r="J340" s="1">
        <f t="shared" si="123"/>
        <v>0.5</v>
      </c>
      <c r="K340" s="1">
        <f>-Map!I18/2</f>
        <v>-0.9401207688771436</v>
      </c>
      <c r="L340" s="1">
        <v>0</v>
      </c>
      <c r="M340" s="1">
        <v>0</v>
      </c>
      <c r="N340" s="1">
        <v>10</v>
      </c>
      <c r="O340" s="1" t="s">
        <v>15</v>
      </c>
    </row>
    <row r="341" spans="1:15" ht="12" customHeight="1">
      <c r="A341">
        <v>1</v>
      </c>
      <c r="B341">
        <v>16</v>
      </c>
      <c r="C341" s="1">
        <f t="shared" si="125"/>
        <v>99.5</v>
      </c>
      <c r="D341" s="1">
        <f>-(Map!H7+Map!I19/2)</f>
        <v>-62.61451179484051</v>
      </c>
      <c r="E341" s="1">
        <f t="shared" si="124"/>
        <v>130</v>
      </c>
      <c r="F341" s="1">
        <f t="shared" si="122"/>
        <v>0.5</v>
      </c>
      <c r="G341" s="1">
        <v>0</v>
      </c>
      <c r="H341" s="1">
        <v>0</v>
      </c>
      <c r="I341" s="1">
        <v>0</v>
      </c>
      <c r="J341" s="1">
        <f t="shared" si="123"/>
        <v>0.5</v>
      </c>
      <c r="K341" s="1">
        <f>-Map!I19/2</f>
        <v>-0.8550725969405768</v>
      </c>
      <c r="L341" s="1">
        <v>0</v>
      </c>
      <c r="M341" s="1">
        <v>0</v>
      </c>
      <c r="N341" s="1">
        <v>10</v>
      </c>
      <c r="O341" s="1" t="s">
        <v>15</v>
      </c>
    </row>
    <row r="342" spans="1:15" ht="12" customHeight="1">
      <c r="A342">
        <v>1</v>
      </c>
      <c r="B342">
        <v>16</v>
      </c>
      <c r="C342" s="1">
        <f t="shared" si="125"/>
        <v>119.5</v>
      </c>
      <c r="D342" s="1">
        <f>-(Map!H8+Map!I20/2)</f>
        <v>-59.01300594420145</v>
      </c>
      <c r="E342" s="1">
        <f t="shared" si="124"/>
        <v>130</v>
      </c>
      <c r="F342" s="1">
        <f t="shared" si="122"/>
        <v>0.5</v>
      </c>
      <c r="G342" s="1">
        <v>0</v>
      </c>
      <c r="H342" s="1">
        <v>0</v>
      </c>
      <c r="I342" s="1">
        <v>0</v>
      </c>
      <c r="J342" s="1">
        <f t="shared" si="123"/>
        <v>0.5</v>
      </c>
      <c r="K342" s="1">
        <f>-Map!I20/2</f>
        <v>-0.7970754375359483</v>
      </c>
      <c r="L342" s="1">
        <v>0</v>
      </c>
      <c r="M342" s="1">
        <v>0</v>
      </c>
      <c r="N342" s="1">
        <v>10</v>
      </c>
      <c r="O342" s="1" t="s">
        <v>15</v>
      </c>
    </row>
    <row r="343" spans="1:15" ht="12" customHeight="1">
      <c r="A343">
        <v>1</v>
      </c>
      <c r="B343">
        <v>16</v>
      </c>
      <c r="C343" s="1">
        <f t="shared" si="125"/>
        <v>139.5</v>
      </c>
      <c r="D343" s="1">
        <f>-(Map!H9+Map!I21/2)</f>
        <v>-55.570340973117965</v>
      </c>
      <c r="E343" s="1">
        <f t="shared" si="124"/>
        <v>130</v>
      </c>
      <c r="F343" s="1">
        <f t="shared" si="122"/>
        <v>0.5</v>
      </c>
      <c r="G343" s="1">
        <v>0</v>
      </c>
      <c r="H343" s="1">
        <v>0</v>
      </c>
      <c r="I343" s="1">
        <v>0</v>
      </c>
      <c r="J343" s="1">
        <f t="shared" si="123"/>
        <v>0.5</v>
      </c>
      <c r="K343" s="1">
        <f>-Map!I21/2</f>
        <v>-0.7572816414597447</v>
      </c>
      <c r="L343" s="1">
        <v>0</v>
      </c>
      <c r="M343" s="1">
        <v>0</v>
      </c>
      <c r="N343" s="1">
        <v>10</v>
      </c>
      <c r="O343" s="1" t="s">
        <v>15</v>
      </c>
    </row>
    <row r="344" spans="1:15" ht="12" customHeight="1">
      <c r="A344">
        <v>1</v>
      </c>
      <c r="B344">
        <v>16</v>
      </c>
      <c r="C344" s="1">
        <f t="shared" si="125"/>
        <v>159.5</v>
      </c>
      <c r="D344" s="1">
        <f>-(Map!H10+Map!I22/2)</f>
        <v>-52.3745793575699</v>
      </c>
      <c r="E344" s="1">
        <f t="shared" si="124"/>
        <v>130</v>
      </c>
      <c r="F344" s="1">
        <f t="shared" si="122"/>
        <v>0.5</v>
      </c>
      <c r="G344" s="1">
        <v>0</v>
      </c>
      <c r="H344" s="1">
        <v>0</v>
      </c>
      <c r="I344" s="1">
        <v>0</v>
      </c>
      <c r="J344" s="1">
        <f t="shared" si="123"/>
        <v>0.5</v>
      </c>
      <c r="K344" s="1">
        <f>-Map!I22/2</f>
        <v>-0.7267454153922586</v>
      </c>
      <c r="L344" s="1">
        <v>0</v>
      </c>
      <c r="M344" s="1">
        <v>0</v>
      </c>
      <c r="N344" s="1">
        <v>10</v>
      </c>
      <c r="O344" s="1" t="s">
        <v>15</v>
      </c>
    </row>
    <row r="345" spans="1:15" ht="12" customHeight="1">
      <c r="A345">
        <v>1</v>
      </c>
      <c r="B345">
        <v>16</v>
      </c>
      <c r="C345" s="1">
        <f t="shared" si="125"/>
        <v>179.5</v>
      </c>
      <c r="D345" s="1">
        <f>-(Map!H11+Map!I23/2)</f>
        <v>-49.52802209055092</v>
      </c>
      <c r="E345" s="1">
        <f t="shared" si="124"/>
        <v>130</v>
      </c>
      <c r="F345" s="1">
        <f t="shared" si="122"/>
        <v>0.5</v>
      </c>
      <c r="G345" s="1">
        <v>0</v>
      </c>
      <c r="H345" s="1">
        <v>0</v>
      </c>
      <c r="I345" s="1">
        <v>0</v>
      </c>
      <c r="J345" s="1">
        <f t="shared" si="123"/>
        <v>0.5</v>
      </c>
      <c r="K345" s="1">
        <f>-Map!I23/2</f>
        <v>-0.6984064178520555</v>
      </c>
      <c r="L345" s="1">
        <v>0</v>
      </c>
      <c r="M345" s="1">
        <v>0</v>
      </c>
      <c r="N345" s="1">
        <v>10</v>
      </c>
      <c r="O345" s="1" t="s">
        <v>15</v>
      </c>
    </row>
    <row r="346" spans="1:15" ht="12" customHeight="1">
      <c r="A346">
        <v>1</v>
      </c>
      <c r="B346">
        <v>16</v>
      </c>
      <c r="C346" s="1">
        <f t="shared" si="125"/>
        <v>199.5</v>
      </c>
      <c r="D346" s="1">
        <f>-(Map!H12+Map!I24/2)</f>
        <v>-47.15012201111534</v>
      </c>
      <c r="E346" s="1">
        <f t="shared" si="124"/>
        <v>130</v>
      </c>
      <c r="F346" s="1">
        <f t="shared" si="122"/>
        <v>0.5</v>
      </c>
      <c r="G346" s="1">
        <v>0</v>
      </c>
      <c r="H346" s="1">
        <v>0</v>
      </c>
      <c r="I346" s="1">
        <v>0</v>
      </c>
      <c r="J346" s="1">
        <f t="shared" si="123"/>
        <v>0.5</v>
      </c>
      <c r="K346" s="1">
        <f>-Map!I24/2</f>
        <v>-0.6706175030146717</v>
      </c>
      <c r="L346" s="1">
        <v>0</v>
      </c>
      <c r="M346" s="1">
        <v>0</v>
      </c>
      <c r="N346" s="1">
        <v>10</v>
      </c>
      <c r="O346" s="1" t="s">
        <v>15</v>
      </c>
    </row>
    <row r="347" ht="12" customHeight="1">
      <c r="A347" t="s">
        <v>50</v>
      </c>
    </row>
    <row r="348" spans="1:15" ht="12" customHeight="1">
      <c r="A348">
        <v>1</v>
      </c>
      <c r="B348">
        <v>16</v>
      </c>
      <c r="C348" s="1">
        <f>0-$D$7/2</f>
        <v>-0.5</v>
      </c>
      <c r="D348" s="1">
        <f>-(Map!I2+Map!J14/2)</f>
        <v>-83.13363308694116</v>
      </c>
      <c r="E348" s="1">
        <f>E336+20</f>
        <v>150</v>
      </c>
      <c r="F348" s="1">
        <f aca="true" t="shared" si="126" ref="F348:F358">$D$7/2</f>
        <v>0.5</v>
      </c>
      <c r="G348" s="1">
        <v>0</v>
      </c>
      <c r="H348" s="1">
        <v>0</v>
      </c>
      <c r="I348" s="1">
        <v>0</v>
      </c>
      <c r="J348" s="1">
        <f aca="true" t="shared" si="127" ref="J348:J358">$D$7/2</f>
        <v>0.5</v>
      </c>
      <c r="K348" s="1">
        <f>-Map!J14/2</f>
        <v>-1.966714388168647</v>
      </c>
      <c r="L348" s="1">
        <v>0</v>
      </c>
      <c r="M348" s="1">
        <v>0</v>
      </c>
      <c r="N348" s="1">
        <v>10</v>
      </c>
      <c r="O348" s="1" t="s">
        <v>15</v>
      </c>
    </row>
    <row r="349" spans="1:15" ht="12" customHeight="1">
      <c r="A349">
        <v>1</v>
      </c>
      <c r="B349">
        <v>16</v>
      </c>
      <c r="C349" s="1">
        <f>C348+20</f>
        <v>19.5</v>
      </c>
      <c r="D349" s="1">
        <f>-(Map!I3+Map!J15/2)</f>
        <v>-79.81086624317095</v>
      </c>
      <c r="E349" s="1">
        <f aca="true" t="shared" si="128" ref="E349:E358">E337+20</f>
        <v>150</v>
      </c>
      <c r="F349" s="1">
        <f t="shared" si="126"/>
        <v>0.5</v>
      </c>
      <c r="G349" s="1">
        <v>0</v>
      </c>
      <c r="H349" s="1">
        <v>0</v>
      </c>
      <c r="I349" s="1">
        <v>0</v>
      </c>
      <c r="J349" s="1">
        <f t="shared" si="127"/>
        <v>0.5</v>
      </c>
      <c r="K349" s="1">
        <f>-Map!J15/2</f>
        <v>-1.6360624797666503</v>
      </c>
      <c r="L349" s="1">
        <v>0</v>
      </c>
      <c r="M349" s="1">
        <v>0</v>
      </c>
      <c r="N349" s="1">
        <v>10</v>
      </c>
      <c r="O349" s="1" t="s">
        <v>15</v>
      </c>
    </row>
    <row r="350" spans="1:15" ht="12" customHeight="1">
      <c r="A350">
        <v>1</v>
      </c>
      <c r="B350">
        <v>16</v>
      </c>
      <c r="C350" s="1">
        <f aca="true" t="shared" si="129" ref="C350:C358">C349+20</f>
        <v>39.5</v>
      </c>
      <c r="D350" s="1">
        <f>-(Map!I4+Map!J16/2)</f>
        <v>-76.05311076792677</v>
      </c>
      <c r="E350" s="1">
        <f t="shared" si="128"/>
        <v>150</v>
      </c>
      <c r="F350" s="1">
        <f t="shared" si="126"/>
        <v>0.5</v>
      </c>
      <c r="G350" s="1">
        <v>0</v>
      </c>
      <c r="H350" s="1">
        <v>0</v>
      </c>
      <c r="I350" s="1">
        <v>0</v>
      </c>
      <c r="J350" s="1">
        <f t="shared" si="127"/>
        <v>0.5</v>
      </c>
      <c r="K350" s="1">
        <f>-Map!J16/2</f>
        <v>-1.3366650195948822</v>
      </c>
      <c r="L350" s="1">
        <v>0</v>
      </c>
      <c r="M350" s="1">
        <v>0</v>
      </c>
      <c r="N350" s="1">
        <v>10</v>
      </c>
      <c r="O350" s="1" t="s">
        <v>15</v>
      </c>
    </row>
    <row r="351" spans="1:15" ht="12" customHeight="1">
      <c r="A351">
        <v>1</v>
      </c>
      <c r="B351">
        <v>16</v>
      </c>
      <c r="C351" s="1">
        <f t="shared" si="129"/>
        <v>59.5</v>
      </c>
      <c r="D351" s="1">
        <f>-(Map!I5+Map!J17/2)</f>
        <v>-72.11935006679346</v>
      </c>
      <c r="E351" s="1">
        <f t="shared" si="128"/>
        <v>150</v>
      </c>
      <c r="F351" s="1">
        <f t="shared" si="126"/>
        <v>0.5</v>
      </c>
      <c r="G351" s="1">
        <v>0</v>
      </c>
      <c r="H351" s="1">
        <v>0</v>
      </c>
      <c r="I351" s="1">
        <v>0</v>
      </c>
      <c r="J351" s="1">
        <f t="shared" si="127"/>
        <v>0.5</v>
      </c>
      <c r="K351" s="1">
        <f>-Map!J17/2</f>
        <v>-1.102195549653942</v>
      </c>
      <c r="L351" s="1">
        <v>0</v>
      </c>
      <c r="M351" s="1">
        <v>0</v>
      </c>
      <c r="N351" s="1">
        <v>10</v>
      </c>
      <c r="O351" s="1" t="s">
        <v>15</v>
      </c>
    </row>
    <row r="352" spans="1:15" ht="12" customHeight="1">
      <c r="A352">
        <v>1</v>
      </c>
      <c r="B352">
        <v>16</v>
      </c>
      <c r="C352" s="1">
        <f t="shared" si="129"/>
        <v>79.5</v>
      </c>
      <c r="D352" s="1">
        <f>-(Map!I6+Map!J18/2)</f>
        <v>-68.16170312567291</v>
      </c>
      <c r="E352" s="1">
        <f t="shared" si="128"/>
        <v>150</v>
      </c>
      <c r="F352" s="1">
        <f t="shared" si="126"/>
        <v>0.5</v>
      </c>
      <c r="G352" s="1">
        <v>0</v>
      </c>
      <c r="H352" s="1">
        <v>0</v>
      </c>
      <c r="I352" s="1">
        <v>0</v>
      </c>
      <c r="J352" s="1">
        <f t="shared" si="127"/>
        <v>0.5</v>
      </c>
      <c r="K352" s="1">
        <f>-Map!J18/2</f>
        <v>-0.9292271093131177</v>
      </c>
      <c r="L352" s="1">
        <v>0</v>
      </c>
      <c r="M352" s="1">
        <v>0</v>
      </c>
      <c r="N352" s="1">
        <v>10</v>
      </c>
      <c r="O352" s="1" t="s">
        <v>15</v>
      </c>
    </row>
    <row r="353" spans="1:15" ht="12" customHeight="1">
      <c r="A353">
        <v>1</v>
      </c>
      <c r="B353">
        <v>16</v>
      </c>
      <c r="C353" s="1">
        <f t="shared" si="129"/>
        <v>99.5</v>
      </c>
      <c r="D353" s="1">
        <f>-(Map!I7+Map!J19/2)</f>
        <v>-64.27296246340427</v>
      </c>
      <c r="E353" s="1">
        <f t="shared" si="128"/>
        <v>150</v>
      </c>
      <c r="F353" s="1">
        <f t="shared" si="126"/>
        <v>0.5</v>
      </c>
      <c r="G353" s="1">
        <v>0</v>
      </c>
      <c r="H353" s="1">
        <v>0</v>
      </c>
      <c r="I353" s="1">
        <v>0</v>
      </c>
      <c r="J353" s="1">
        <f t="shared" si="127"/>
        <v>0.5</v>
      </c>
      <c r="K353" s="1">
        <f>-Map!J19/2</f>
        <v>-0.8033780716231789</v>
      </c>
      <c r="L353" s="1">
        <v>0</v>
      </c>
      <c r="M353" s="1">
        <v>0</v>
      </c>
      <c r="N353" s="1">
        <v>10</v>
      </c>
      <c r="O353" s="1" t="s">
        <v>15</v>
      </c>
    </row>
    <row r="354" spans="1:15" ht="12" customHeight="1">
      <c r="A354">
        <v>1</v>
      </c>
      <c r="B354">
        <v>16</v>
      </c>
      <c r="C354" s="1">
        <f t="shared" si="129"/>
        <v>119.5</v>
      </c>
      <c r="D354" s="1">
        <f>-(Map!I8+Map!J20/2)</f>
        <v>-60.5186344932172</v>
      </c>
      <c r="E354" s="1">
        <f t="shared" si="128"/>
        <v>150</v>
      </c>
      <c r="F354" s="1">
        <f t="shared" si="126"/>
        <v>0.5</v>
      </c>
      <c r="G354" s="1">
        <v>0</v>
      </c>
      <c r="H354" s="1">
        <v>0</v>
      </c>
      <c r="I354" s="1">
        <v>0</v>
      </c>
      <c r="J354" s="1">
        <f t="shared" si="127"/>
        <v>0.5</v>
      </c>
      <c r="K354" s="1">
        <f>-Map!J20/2</f>
        <v>-0.7085531114797945</v>
      </c>
      <c r="L354" s="1">
        <v>0</v>
      </c>
      <c r="M354" s="1">
        <v>0</v>
      </c>
      <c r="N354" s="1">
        <v>10</v>
      </c>
      <c r="O354" s="1" t="s">
        <v>15</v>
      </c>
    </row>
    <row r="355" spans="1:15" ht="12" customHeight="1">
      <c r="A355">
        <v>1</v>
      </c>
      <c r="B355">
        <v>16</v>
      </c>
      <c r="C355" s="1">
        <f t="shared" si="129"/>
        <v>139.5</v>
      </c>
      <c r="D355" s="1">
        <f>-(Map!I9+Map!J21/2)</f>
        <v>-56.95682361053307</v>
      </c>
      <c r="E355" s="1">
        <f t="shared" si="128"/>
        <v>150</v>
      </c>
      <c r="F355" s="1">
        <f t="shared" si="126"/>
        <v>0.5</v>
      </c>
      <c r="G355" s="1">
        <v>0</v>
      </c>
      <c r="H355" s="1">
        <v>0</v>
      </c>
      <c r="I355" s="1">
        <v>0</v>
      </c>
      <c r="J355" s="1">
        <f t="shared" si="127"/>
        <v>0.5</v>
      </c>
      <c r="K355" s="1">
        <f>-Map!J21/2</f>
        <v>-0.6292009959553653</v>
      </c>
      <c r="L355" s="1">
        <v>0</v>
      </c>
      <c r="M355" s="1">
        <v>0</v>
      </c>
      <c r="N355" s="1">
        <v>10</v>
      </c>
      <c r="O355" s="1" t="s">
        <v>15</v>
      </c>
    </row>
    <row r="356" spans="1:15" ht="12" customHeight="1">
      <c r="A356">
        <v>1</v>
      </c>
      <c r="B356">
        <v>16</v>
      </c>
      <c r="C356" s="1">
        <f t="shared" si="129"/>
        <v>159.5</v>
      </c>
      <c r="D356" s="1">
        <f>-(Map!I10+Map!J22/2)</f>
        <v>-53.65236924490836</v>
      </c>
      <c r="E356" s="1">
        <f t="shared" si="128"/>
        <v>150</v>
      </c>
      <c r="F356" s="1">
        <f t="shared" si="126"/>
        <v>0.5</v>
      </c>
      <c r="G356" s="1">
        <v>0</v>
      </c>
      <c r="H356" s="1">
        <v>0</v>
      </c>
      <c r="I356" s="1">
        <v>0</v>
      </c>
      <c r="J356" s="1">
        <f t="shared" si="127"/>
        <v>0.5</v>
      </c>
      <c r="K356" s="1">
        <f>-Map!J22/2</f>
        <v>-0.5510444719461951</v>
      </c>
      <c r="L356" s="1">
        <v>0</v>
      </c>
      <c r="M356" s="1">
        <v>0</v>
      </c>
      <c r="N356" s="1">
        <v>10</v>
      </c>
      <c r="O356" s="1" t="s">
        <v>15</v>
      </c>
    </row>
    <row r="357" spans="1:15" ht="12" customHeight="1">
      <c r="A357">
        <v>1</v>
      </c>
      <c r="B357">
        <v>16</v>
      </c>
      <c r="C357" s="1">
        <f t="shared" si="129"/>
        <v>179.5</v>
      </c>
      <c r="D357" s="1">
        <f>-(Map!I11+Map!J23/2)</f>
        <v>-50.690231166543775</v>
      </c>
      <c r="E357" s="1">
        <f t="shared" si="128"/>
        <v>150</v>
      </c>
      <c r="F357" s="1">
        <f t="shared" si="126"/>
        <v>0.5</v>
      </c>
      <c r="G357" s="1">
        <v>0</v>
      </c>
      <c r="H357" s="1">
        <v>0</v>
      </c>
      <c r="I357" s="1">
        <v>0</v>
      </c>
      <c r="J357" s="1">
        <f t="shared" si="127"/>
        <v>0.5</v>
      </c>
      <c r="K357" s="1">
        <f>-Map!J23/2</f>
        <v>-0.4638026581407999</v>
      </c>
      <c r="L357" s="1">
        <v>0</v>
      </c>
      <c r="M357" s="1">
        <v>0</v>
      </c>
      <c r="N357" s="1">
        <v>10</v>
      </c>
      <c r="O357" s="1" t="s">
        <v>15</v>
      </c>
    </row>
    <row r="358" spans="1:15" ht="12" customHeight="1">
      <c r="A358">
        <v>1</v>
      </c>
      <c r="B358">
        <v>16</v>
      </c>
      <c r="C358" s="1">
        <f t="shared" si="129"/>
        <v>199.5</v>
      </c>
      <c r="D358" s="1">
        <f>-(Map!I12+Map!J24/2)</f>
        <v>-48.19064584647154</v>
      </c>
      <c r="E358" s="1">
        <f t="shared" si="128"/>
        <v>150</v>
      </c>
      <c r="F358" s="1">
        <f t="shared" si="126"/>
        <v>0.5</v>
      </c>
      <c r="G358" s="1">
        <v>0</v>
      </c>
      <c r="H358" s="1">
        <v>0</v>
      </c>
      <c r="I358" s="1">
        <v>0</v>
      </c>
      <c r="J358" s="1">
        <f t="shared" si="127"/>
        <v>0.5</v>
      </c>
      <c r="K358" s="1">
        <f>-Map!J24/2</f>
        <v>-0.3699063323415288</v>
      </c>
      <c r="L358" s="1">
        <v>0</v>
      </c>
      <c r="M358" s="1">
        <v>0</v>
      </c>
      <c r="N358" s="1">
        <v>10</v>
      </c>
      <c r="O358" s="1" t="s">
        <v>15</v>
      </c>
    </row>
    <row r="359" ht="12" customHeight="1">
      <c r="A359" t="s">
        <v>50</v>
      </c>
    </row>
    <row r="360" spans="1:15" ht="12" customHeight="1">
      <c r="A360">
        <v>1</v>
      </c>
      <c r="B360">
        <v>16</v>
      </c>
      <c r="C360" s="1">
        <f>0-$D$7/2</f>
        <v>-0.5</v>
      </c>
      <c r="D360" s="1">
        <f>-(Map!J2+Map!K14/2)</f>
        <v>-87.52373915943289</v>
      </c>
      <c r="E360" s="1">
        <f>E348+20</f>
        <v>170</v>
      </c>
      <c r="F360" s="1">
        <f aca="true" t="shared" si="130" ref="F360:F370">$D$7/2</f>
        <v>0.5</v>
      </c>
      <c r="G360" s="1">
        <v>0</v>
      </c>
      <c r="H360" s="1">
        <v>0</v>
      </c>
      <c r="I360" s="1">
        <v>0</v>
      </c>
      <c r="J360" s="1">
        <f aca="true" t="shared" si="131" ref="J360:J370">$D$7/2</f>
        <v>0.5</v>
      </c>
      <c r="K360" s="1">
        <f>-Map!K14/2</f>
        <v>-2.423391684323086</v>
      </c>
      <c r="L360" s="1">
        <v>0</v>
      </c>
      <c r="M360" s="1">
        <v>0</v>
      </c>
      <c r="N360" s="1">
        <v>10</v>
      </c>
      <c r="O360" s="1" t="s">
        <v>15</v>
      </c>
    </row>
    <row r="361" spans="1:15" ht="12" customHeight="1">
      <c r="A361">
        <v>1</v>
      </c>
      <c r="B361">
        <v>16</v>
      </c>
      <c r="C361" s="1">
        <f>C360+20</f>
        <v>19.5</v>
      </c>
      <c r="D361" s="1">
        <f>-(Map!J3+Map!K15/2)</f>
        <v>-83.28485815735738</v>
      </c>
      <c r="E361" s="1">
        <f aca="true" t="shared" si="132" ref="E361:E370">E349+20</f>
        <v>170</v>
      </c>
      <c r="F361" s="1">
        <f t="shared" si="130"/>
        <v>0.5</v>
      </c>
      <c r="G361" s="1">
        <v>0</v>
      </c>
      <c r="H361" s="1">
        <v>0</v>
      </c>
      <c r="I361" s="1">
        <v>0</v>
      </c>
      <c r="J361" s="1">
        <f t="shared" si="131"/>
        <v>0.5</v>
      </c>
      <c r="K361" s="1">
        <f>-Map!K15/2</f>
        <v>-1.8379294344197774</v>
      </c>
      <c r="L361" s="1">
        <v>0</v>
      </c>
      <c r="M361" s="1">
        <v>0</v>
      </c>
      <c r="N361" s="1">
        <v>10</v>
      </c>
      <c r="O361" s="1" t="s">
        <v>15</v>
      </c>
    </row>
    <row r="362" spans="1:15" ht="12" customHeight="1">
      <c r="A362">
        <v>1</v>
      </c>
      <c r="B362">
        <v>16</v>
      </c>
      <c r="C362" s="1">
        <f aca="true" t="shared" si="133" ref="C362:C370">C361+20</f>
        <v>39.5</v>
      </c>
      <c r="D362" s="1">
        <f>-(Map!J4+Map!K16/2)</f>
        <v>-78.78197925837657</v>
      </c>
      <c r="E362" s="1">
        <f t="shared" si="132"/>
        <v>170</v>
      </c>
      <c r="F362" s="1">
        <f t="shared" si="130"/>
        <v>0.5</v>
      </c>
      <c r="G362" s="1">
        <v>0</v>
      </c>
      <c r="H362" s="1">
        <v>0</v>
      </c>
      <c r="I362" s="1">
        <v>0</v>
      </c>
      <c r="J362" s="1">
        <f t="shared" si="131"/>
        <v>0.5</v>
      </c>
      <c r="K362" s="1">
        <f>-Map!K16/2</f>
        <v>-1.3922034708549234</v>
      </c>
      <c r="L362" s="1">
        <v>0</v>
      </c>
      <c r="M362" s="1">
        <v>0</v>
      </c>
      <c r="N362" s="1">
        <v>10</v>
      </c>
      <c r="O362" s="1" t="s">
        <v>15</v>
      </c>
    </row>
    <row r="363" spans="1:15" ht="12" customHeight="1">
      <c r="A363">
        <v>1</v>
      </c>
      <c r="B363">
        <v>16</v>
      </c>
      <c r="C363" s="1">
        <f t="shared" si="133"/>
        <v>59.5</v>
      </c>
      <c r="D363" s="1">
        <f>-(Map!J5+Map!K17/2)</f>
        <v>-74.30493358491188</v>
      </c>
      <c r="E363" s="1">
        <f t="shared" si="132"/>
        <v>170</v>
      </c>
      <c r="F363" s="1">
        <f t="shared" si="130"/>
        <v>0.5</v>
      </c>
      <c r="G363" s="1">
        <v>0</v>
      </c>
      <c r="H363" s="1">
        <v>0</v>
      </c>
      <c r="I363" s="1">
        <v>0</v>
      </c>
      <c r="J363" s="1">
        <f t="shared" si="131"/>
        <v>0.5</v>
      </c>
      <c r="K363" s="1">
        <f>-Map!K17/2</f>
        <v>-1.0833879684644856</v>
      </c>
      <c r="L363" s="1">
        <v>0</v>
      </c>
      <c r="M363" s="1">
        <v>0</v>
      </c>
      <c r="N363" s="1">
        <v>10</v>
      </c>
      <c r="O363" s="1" t="s">
        <v>15</v>
      </c>
    </row>
    <row r="364" spans="1:15" ht="12" customHeight="1">
      <c r="A364">
        <v>1</v>
      </c>
      <c r="B364">
        <v>16</v>
      </c>
      <c r="C364" s="1">
        <f t="shared" si="133"/>
        <v>79.5</v>
      </c>
      <c r="D364" s="1">
        <f>-(Map!J6+Map!K18/2)</f>
        <v>-69.96214430862315</v>
      </c>
      <c r="E364" s="1">
        <f t="shared" si="132"/>
        <v>170</v>
      </c>
      <c r="F364" s="1">
        <f t="shared" si="130"/>
        <v>0.5</v>
      </c>
      <c r="G364" s="1">
        <v>0</v>
      </c>
      <c r="H364" s="1">
        <v>0</v>
      </c>
      <c r="I364" s="1">
        <v>0</v>
      </c>
      <c r="J364" s="1">
        <f t="shared" si="131"/>
        <v>0.5</v>
      </c>
      <c r="K364" s="1">
        <f>-Map!K18/2</f>
        <v>-0.8712140736371197</v>
      </c>
      <c r="L364" s="1">
        <v>0</v>
      </c>
      <c r="M364" s="1">
        <v>0</v>
      </c>
      <c r="N364" s="1">
        <v>10</v>
      </c>
      <c r="O364" s="1" t="s">
        <v>15</v>
      </c>
    </row>
    <row r="365" spans="1:15" ht="12" customHeight="1">
      <c r="A365">
        <v>1</v>
      </c>
      <c r="B365">
        <v>16</v>
      </c>
      <c r="C365" s="1">
        <f t="shared" si="133"/>
        <v>99.5</v>
      </c>
      <c r="D365" s="1">
        <f>-(Map!J7+Map!K19/2)</f>
        <v>-65.79700002991453</v>
      </c>
      <c r="E365" s="1">
        <f t="shared" si="132"/>
        <v>170</v>
      </c>
      <c r="F365" s="1">
        <f t="shared" si="130"/>
        <v>0.5</v>
      </c>
      <c r="G365" s="1">
        <v>0</v>
      </c>
      <c r="H365" s="1">
        <v>0</v>
      </c>
      <c r="I365" s="1">
        <v>0</v>
      </c>
      <c r="J365" s="1">
        <f t="shared" si="131"/>
        <v>0.5</v>
      </c>
      <c r="K365" s="1">
        <f>-Map!K19/2</f>
        <v>-0.7206594948870944</v>
      </c>
      <c r="L365" s="1">
        <v>0</v>
      </c>
      <c r="M365" s="1">
        <v>0</v>
      </c>
      <c r="N365" s="1">
        <v>10</v>
      </c>
      <c r="O365" s="1" t="s">
        <v>15</v>
      </c>
    </row>
    <row r="366" spans="1:15" ht="12" customHeight="1">
      <c r="A366">
        <v>1</v>
      </c>
      <c r="B366">
        <v>16</v>
      </c>
      <c r="C366" s="1">
        <f t="shared" si="133"/>
        <v>119.5</v>
      </c>
      <c r="D366" s="1">
        <f>-(Map!J8+Map!K20/2)</f>
        <v>-61.83174557208167</v>
      </c>
      <c r="E366" s="1">
        <f t="shared" si="132"/>
        <v>170</v>
      </c>
      <c r="F366" s="1">
        <f t="shared" si="130"/>
        <v>0.5</v>
      </c>
      <c r="G366" s="1">
        <v>0</v>
      </c>
      <c r="H366" s="1">
        <v>0</v>
      </c>
      <c r="I366" s="1">
        <v>0</v>
      </c>
      <c r="J366" s="1">
        <f t="shared" si="131"/>
        <v>0.5</v>
      </c>
      <c r="K366" s="1">
        <f>-Map!K20/2</f>
        <v>-0.6045579673846824</v>
      </c>
      <c r="L366" s="1">
        <v>0</v>
      </c>
      <c r="M366" s="1">
        <v>0</v>
      </c>
      <c r="N366" s="1">
        <v>10</v>
      </c>
      <c r="O366" s="1" t="s">
        <v>15</v>
      </c>
    </row>
    <row r="367" spans="1:15" ht="12" customHeight="1">
      <c r="A367">
        <v>1</v>
      </c>
      <c r="B367">
        <v>16</v>
      </c>
      <c r="C367" s="1">
        <f t="shared" si="133"/>
        <v>139.5</v>
      </c>
      <c r="D367" s="1">
        <f>-(Map!J9+Map!K21/2)</f>
        <v>-58.085949393392745</v>
      </c>
      <c r="E367" s="1">
        <f t="shared" si="132"/>
        <v>170</v>
      </c>
      <c r="F367" s="1">
        <f t="shared" si="130"/>
        <v>0.5</v>
      </c>
      <c r="G367" s="1">
        <v>0</v>
      </c>
      <c r="H367" s="1">
        <v>0</v>
      </c>
      <c r="I367" s="1">
        <v>0</v>
      </c>
      <c r="J367" s="1">
        <f t="shared" si="131"/>
        <v>0.5</v>
      </c>
      <c r="K367" s="1">
        <f>-Map!K21/2</f>
        <v>-0.49992478690430886</v>
      </c>
      <c r="L367" s="1">
        <v>0</v>
      </c>
      <c r="M367" s="1">
        <v>0</v>
      </c>
      <c r="N367" s="1">
        <v>10</v>
      </c>
      <c r="O367" s="1" t="s">
        <v>15</v>
      </c>
    </row>
    <row r="368" spans="1:15" ht="12" customHeight="1">
      <c r="A368">
        <v>1</v>
      </c>
      <c r="B368">
        <v>16</v>
      </c>
      <c r="C368" s="1">
        <f t="shared" si="133"/>
        <v>159.5</v>
      </c>
      <c r="D368" s="1">
        <f>-(Map!J10+Map!K22/2)</f>
        <v>-54.58784256556963</v>
      </c>
      <c r="E368" s="1">
        <f t="shared" si="132"/>
        <v>170</v>
      </c>
      <c r="F368" s="1">
        <f t="shared" si="130"/>
        <v>0.5</v>
      </c>
      <c r="G368" s="1">
        <v>0</v>
      </c>
      <c r="H368" s="1">
        <v>0</v>
      </c>
      <c r="I368" s="1">
        <v>0</v>
      </c>
      <c r="J368" s="1">
        <f t="shared" si="131"/>
        <v>0.5</v>
      </c>
      <c r="K368" s="1">
        <f>-Map!K22/2</f>
        <v>-0.38442884871508554</v>
      </c>
      <c r="L368" s="1">
        <v>0</v>
      </c>
      <c r="M368" s="1">
        <v>0</v>
      </c>
      <c r="N368" s="1">
        <v>10</v>
      </c>
      <c r="O368" s="1" t="s">
        <v>15</v>
      </c>
    </row>
    <row r="369" spans="1:15" ht="12" customHeight="1">
      <c r="A369">
        <v>1</v>
      </c>
      <c r="B369">
        <v>16</v>
      </c>
      <c r="C369" s="1">
        <f t="shared" si="133"/>
        <v>179.5</v>
      </c>
      <c r="D369" s="1">
        <f>-(Map!J11+Map!K23/2)</f>
        <v>-51.38988726891532</v>
      </c>
      <c r="E369" s="1">
        <f t="shared" si="132"/>
        <v>170</v>
      </c>
      <c r="F369" s="1">
        <f t="shared" si="130"/>
        <v>0.5</v>
      </c>
      <c r="G369" s="1">
        <v>0</v>
      </c>
      <c r="H369" s="1">
        <v>0</v>
      </c>
      <c r="I369" s="1">
        <v>0</v>
      </c>
      <c r="J369" s="1">
        <f t="shared" si="131"/>
        <v>0.5</v>
      </c>
      <c r="K369" s="1">
        <f>-Map!K23/2</f>
        <v>-0.23585344423074162</v>
      </c>
      <c r="L369" s="1">
        <v>0</v>
      </c>
      <c r="M369" s="1">
        <v>0</v>
      </c>
      <c r="N369" s="1">
        <v>10</v>
      </c>
      <c r="O369" s="1" t="s">
        <v>15</v>
      </c>
    </row>
    <row r="370" spans="1:15" ht="12" customHeight="1">
      <c r="A370">
        <v>1</v>
      </c>
      <c r="B370">
        <v>16</v>
      </c>
      <c r="C370" s="1">
        <f t="shared" si="133"/>
        <v>199.5</v>
      </c>
      <c r="D370" s="1">
        <f>-(Map!J12+Map!K24/2)</f>
        <v>-48.60627327987311</v>
      </c>
      <c r="E370" s="1">
        <f t="shared" si="132"/>
        <v>170</v>
      </c>
      <c r="F370" s="1">
        <f t="shared" si="130"/>
        <v>0.5</v>
      </c>
      <c r="G370" s="1">
        <v>0</v>
      </c>
      <c r="H370" s="1">
        <v>0</v>
      </c>
      <c r="I370" s="1">
        <v>0</v>
      </c>
      <c r="J370" s="1">
        <f t="shared" si="131"/>
        <v>0.5</v>
      </c>
      <c r="K370" s="1">
        <f>-Map!K24/2</f>
        <v>-0.045721101060038905</v>
      </c>
      <c r="L370" s="1">
        <v>0</v>
      </c>
      <c r="M370" s="1">
        <v>0</v>
      </c>
      <c r="N370" s="1">
        <v>10</v>
      </c>
      <c r="O370" s="1" t="s">
        <v>15</v>
      </c>
    </row>
    <row r="371" ht="12" customHeight="1">
      <c r="A371" t="s">
        <v>50</v>
      </c>
    </row>
    <row r="372" spans="1:15" ht="12" customHeight="1">
      <c r="A372">
        <v>1</v>
      </c>
      <c r="B372">
        <v>16</v>
      </c>
      <c r="C372" s="1">
        <f>0-$D$7/2</f>
        <v>-0.5</v>
      </c>
      <c r="D372" s="1">
        <f>-(Map!K2+Map!L14/2)</f>
        <v>-92.97356542187799</v>
      </c>
      <c r="E372" s="1">
        <f>E360+20</f>
        <v>190</v>
      </c>
      <c r="F372" s="1">
        <f aca="true" t="shared" si="134" ref="F372:F382">$D$7/2</f>
        <v>0.5</v>
      </c>
      <c r="G372" s="1">
        <v>0</v>
      </c>
      <c r="H372" s="1">
        <v>0</v>
      </c>
      <c r="I372" s="1">
        <v>0</v>
      </c>
      <c r="J372" s="1">
        <f aca="true" t="shared" si="135" ref="J372:J382">$D$7/2</f>
        <v>0.5</v>
      </c>
      <c r="K372" s="1">
        <f>-Map!L14/2</f>
        <v>-3.0264345781220143</v>
      </c>
      <c r="L372" s="1">
        <v>0</v>
      </c>
      <c r="M372" s="1">
        <v>0</v>
      </c>
      <c r="N372" s="1">
        <v>10</v>
      </c>
      <c r="O372" s="1" t="s">
        <v>15</v>
      </c>
    </row>
    <row r="373" spans="1:15" ht="12" customHeight="1">
      <c r="A373">
        <v>1</v>
      </c>
      <c r="B373">
        <v>16</v>
      </c>
      <c r="C373" s="1">
        <f>C372+20</f>
        <v>19.5</v>
      </c>
      <c r="D373" s="1">
        <f>-(Map!K3+Map!L15/2)</f>
        <v>-87.02284773316336</v>
      </c>
      <c r="E373" s="1">
        <f aca="true" t="shared" si="136" ref="E373:E382">E361+20</f>
        <v>190</v>
      </c>
      <c r="F373" s="1">
        <f t="shared" si="134"/>
        <v>0.5</v>
      </c>
      <c r="G373" s="1">
        <v>0</v>
      </c>
      <c r="H373" s="1">
        <v>0</v>
      </c>
      <c r="I373" s="1">
        <v>0</v>
      </c>
      <c r="J373" s="1">
        <f t="shared" si="135"/>
        <v>0.5</v>
      </c>
      <c r="K373" s="1">
        <f>-Map!L15/2</f>
        <v>-1.9000601413862128</v>
      </c>
      <c r="L373" s="1">
        <v>0</v>
      </c>
      <c r="M373" s="1">
        <v>0</v>
      </c>
      <c r="N373" s="1">
        <v>10</v>
      </c>
      <c r="O373" s="1" t="s">
        <v>15</v>
      </c>
    </row>
    <row r="374" spans="1:15" ht="12" customHeight="1">
      <c r="A374">
        <v>1</v>
      </c>
      <c r="B374">
        <v>16</v>
      </c>
      <c r="C374" s="1">
        <f aca="true" t="shared" si="137" ref="C374:C382">C373+20</f>
        <v>39.5</v>
      </c>
      <c r="D374" s="1">
        <f>-(Map!K4+Map!L16/2)</f>
        <v>-81.48501422304153</v>
      </c>
      <c r="E374" s="1">
        <f t="shared" si="136"/>
        <v>190</v>
      </c>
      <c r="F374" s="1">
        <f t="shared" si="134"/>
        <v>0.5</v>
      </c>
      <c r="G374" s="1">
        <v>0</v>
      </c>
      <c r="H374" s="1">
        <v>0</v>
      </c>
      <c r="I374" s="1">
        <v>0</v>
      </c>
      <c r="J374" s="1">
        <f t="shared" si="135"/>
        <v>0.5</v>
      </c>
      <c r="K374" s="1">
        <f>-Map!L16/2</f>
        <v>-1.310831493810035</v>
      </c>
      <c r="L374" s="1">
        <v>0</v>
      </c>
      <c r="M374" s="1">
        <v>0</v>
      </c>
      <c r="N374" s="1">
        <v>10</v>
      </c>
      <c r="O374" s="1" t="s">
        <v>15</v>
      </c>
    </row>
    <row r="375" spans="1:15" ht="12" customHeight="1">
      <c r="A375">
        <v>1</v>
      </c>
      <c r="B375">
        <v>16</v>
      </c>
      <c r="C375" s="1">
        <f t="shared" si="137"/>
        <v>59.5</v>
      </c>
      <c r="D375" s="1">
        <f>-(Map!K5+Map!L17/2)</f>
        <v>-76.35626036305683</v>
      </c>
      <c r="E375" s="1">
        <f t="shared" si="136"/>
        <v>190</v>
      </c>
      <c r="F375" s="1">
        <f t="shared" si="134"/>
        <v>0.5</v>
      </c>
      <c r="G375" s="1">
        <v>0</v>
      </c>
      <c r="H375" s="1">
        <v>0</v>
      </c>
      <c r="I375" s="1">
        <v>0</v>
      </c>
      <c r="J375" s="1">
        <f t="shared" si="135"/>
        <v>0.5</v>
      </c>
      <c r="K375" s="1">
        <f>-Map!L17/2</f>
        <v>-0.9679388096804615</v>
      </c>
      <c r="L375" s="1">
        <v>0</v>
      </c>
      <c r="M375" s="1">
        <v>0</v>
      </c>
      <c r="N375" s="1">
        <v>10</v>
      </c>
      <c r="O375" s="1" t="s">
        <v>15</v>
      </c>
    </row>
    <row r="376" spans="1:15" ht="12" customHeight="1">
      <c r="A376">
        <v>1</v>
      </c>
      <c r="B376">
        <v>16</v>
      </c>
      <c r="C376" s="1">
        <f t="shared" si="137"/>
        <v>79.5</v>
      </c>
      <c r="D376" s="1">
        <f>-(Map!K6+Map!L18/2)</f>
        <v>-71.58494013275723</v>
      </c>
      <c r="E376" s="1">
        <f t="shared" si="136"/>
        <v>190</v>
      </c>
      <c r="F376" s="1">
        <f t="shared" si="134"/>
        <v>0.5</v>
      </c>
      <c r="G376" s="1">
        <v>0</v>
      </c>
      <c r="H376" s="1">
        <v>0</v>
      </c>
      <c r="I376" s="1">
        <v>0</v>
      </c>
      <c r="J376" s="1">
        <f t="shared" si="135"/>
        <v>0.5</v>
      </c>
      <c r="K376" s="1">
        <f>-Map!L18/2</f>
        <v>-0.7515817504969533</v>
      </c>
      <c r="L376" s="1">
        <v>0</v>
      </c>
      <c r="M376" s="1">
        <v>0</v>
      </c>
      <c r="N376" s="1">
        <v>10</v>
      </c>
      <c r="O376" s="1" t="s">
        <v>15</v>
      </c>
    </row>
    <row r="377" spans="1:15" ht="12" customHeight="1">
      <c r="A377">
        <v>1</v>
      </c>
      <c r="B377">
        <v>16</v>
      </c>
      <c r="C377" s="1">
        <f t="shared" si="137"/>
        <v>99.5</v>
      </c>
      <c r="D377" s="1">
        <f>-(Map!K7+Map!L19/2)</f>
        <v>-67.12114741995254</v>
      </c>
      <c r="E377" s="1">
        <f t="shared" si="136"/>
        <v>190</v>
      </c>
      <c r="F377" s="1">
        <f t="shared" si="134"/>
        <v>0.5</v>
      </c>
      <c r="G377" s="1">
        <v>0</v>
      </c>
      <c r="H377" s="1">
        <v>0</v>
      </c>
      <c r="I377" s="1">
        <v>0</v>
      </c>
      <c r="J377" s="1">
        <f t="shared" si="135"/>
        <v>0.5</v>
      </c>
      <c r="K377" s="1">
        <f>-Map!L19/2</f>
        <v>-0.6034878951508986</v>
      </c>
      <c r="L377" s="1">
        <v>0</v>
      </c>
      <c r="M377" s="1">
        <v>0</v>
      </c>
      <c r="N377" s="1">
        <v>10</v>
      </c>
      <c r="O377" s="1" t="s">
        <v>15</v>
      </c>
    </row>
    <row r="378" spans="1:15" ht="12" customHeight="1">
      <c r="A378">
        <v>1</v>
      </c>
      <c r="B378">
        <v>16</v>
      </c>
      <c r="C378" s="1">
        <f t="shared" si="137"/>
        <v>119.5</v>
      </c>
      <c r="D378" s="1">
        <f>-(Map!K8+Map!L20/2)</f>
        <v>-62.925398044508036</v>
      </c>
      <c r="E378" s="1">
        <f t="shared" si="136"/>
        <v>190</v>
      </c>
      <c r="F378" s="1">
        <f t="shared" si="134"/>
        <v>0.5</v>
      </c>
      <c r="G378" s="1">
        <v>0</v>
      </c>
      <c r="H378" s="1">
        <v>0</v>
      </c>
      <c r="I378" s="1">
        <v>0</v>
      </c>
      <c r="J378" s="1">
        <f t="shared" si="135"/>
        <v>0.5</v>
      </c>
      <c r="K378" s="1">
        <f>-Map!L20/2</f>
        <v>-0.4890945050416775</v>
      </c>
      <c r="L378" s="1">
        <v>0</v>
      </c>
      <c r="M378" s="1">
        <v>0</v>
      </c>
      <c r="N378" s="1">
        <v>10</v>
      </c>
      <c r="O378" s="1" t="s">
        <v>15</v>
      </c>
    </row>
    <row r="379" spans="1:15" ht="12" customHeight="1">
      <c r="A379">
        <v>1</v>
      </c>
      <c r="B379">
        <v>16</v>
      </c>
      <c r="C379" s="1">
        <f t="shared" si="137"/>
        <v>139.5</v>
      </c>
      <c r="D379" s="1">
        <f>-(Map!K9+Map!L21/2)</f>
        <v>-58.96738554630888</v>
      </c>
      <c r="E379" s="1">
        <f t="shared" si="136"/>
        <v>190</v>
      </c>
      <c r="F379" s="1">
        <f t="shared" si="134"/>
        <v>0.5</v>
      </c>
      <c r="G379" s="1">
        <v>0</v>
      </c>
      <c r="H379" s="1">
        <v>0</v>
      </c>
      <c r="I379" s="1">
        <v>0</v>
      </c>
      <c r="J379" s="1">
        <f t="shared" si="135"/>
        <v>0.5</v>
      </c>
      <c r="K379" s="1">
        <f>-Map!L21/2</f>
        <v>-0.38151136601182856</v>
      </c>
      <c r="L379" s="1">
        <v>0</v>
      </c>
      <c r="M379" s="1">
        <v>0</v>
      </c>
      <c r="N379" s="1">
        <v>10</v>
      </c>
      <c r="O379" s="1" t="s">
        <v>15</v>
      </c>
    </row>
    <row r="380" spans="1:15" ht="12" customHeight="1">
      <c r="A380">
        <v>1</v>
      </c>
      <c r="B380">
        <v>16</v>
      </c>
      <c r="C380" s="1">
        <f t="shared" si="137"/>
        <v>159.5</v>
      </c>
      <c r="D380" s="1">
        <f>-(Map!K10+Map!L22/2)</f>
        <v>-55.223164139915376</v>
      </c>
      <c r="E380" s="1">
        <f t="shared" si="136"/>
        <v>190</v>
      </c>
      <c r="F380" s="1">
        <f t="shared" si="134"/>
        <v>0.5</v>
      </c>
      <c r="G380" s="1">
        <v>0</v>
      </c>
      <c r="H380" s="1">
        <v>0</v>
      </c>
      <c r="I380" s="1">
        <v>0</v>
      </c>
      <c r="J380" s="1">
        <f t="shared" si="135"/>
        <v>0.5</v>
      </c>
      <c r="K380" s="1">
        <f>-Map!L22/2</f>
        <v>-0.25089272563065634</v>
      </c>
      <c r="L380" s="1">
        <v>0</v>
      </c>
      <c r="M380" s="1">
        <v>0</v>
      </c>
      <c r="N380" s="1">
        <v>10</v>
      </c>
      <c r="O380" s="1" t="s">
        <v>15</v>
      </c>
    </row>
    <row r="381" spans="1:15" ht="12" customHeight="1">
      <c r="A381">
        <v>1</v>
      </c>
      <c r="B381">
        <v>16</v>
      </c>
      <c r="C381" s="1">
        <f t="shared" si="137"/>
        <v>179.5</v>
      </c>
      <c r="D381" s="1">
        <f>-(Map!K11+Map!L23/2)</f>
        <v>-51.675201921869146</v>
      </c>
      <c r="E381" s="1">
        <f t="shared" si="136"/>
        <v>190</v>
      </c>
      <c r="F381" s="1">
        <f t="shared" si="134"/>
        <v>0.5</v>
      </c>
      <c r="G381" s="1">
        <v>0</v>
      </c>
      <c r="H381" s="1">
        <v>0</v>
      </c>
      <c r="I381" s="1">
        <v>0</v>
      </c>
      <c r="J381" s="1">
        <f t="shared" si="135"/>
        <v>0.5</v>
      </c>
      <c r="K381" s="1">
        <f>-Map!L23/2</f>
        <v>-0.04946120872309123</v>
      </c>
      <c r="L381" s="1">
        <v>0</v>
      </c>
      <c r="M381" s="1">
        <v>0</v>
      </c>
      <c r="N381" s="1">
        <v>10</v>
      </c>
      <c r="O381" s="1" t="s">
        <v>15</v>
      </c>
    </row>
    <row r="382" spans="1:15" ht="12" customHeight="1">
      <c r="A382">
        <v>1</v>
      </c>
      <c r="B382">
        <v>16</v>
      </c>
      <c r="C382" s="1">
        <f t="shared" si="137"/>
        <v>199.5</v>
      </c>
      <c r="D382" s="1">
        <f>-(Map!K12+Map!L24/2)</f>
        <v>-48.32599719046657</v>
      </c>
      <c r="E382" s="1">
        <f t="shared" si="136"/>
        <v>190</v>
      </c>
      <c r="F382" s="1">
        <f t="shared" si="134"/>
        <v>0.5</v>
      </c>
      <c r="G382" s="1">
        <v>0</v>
      </c>
      <c r="H382" s="1">
        <v>0</v>
      </c>
      <c r="I382" s="1">
        <v>0</v>
      </c>
      <c r="J382" s="1">
        <f t="shared" si="135"/>
        <v>0.5</v>
      </c>
      <c r="K382" s="1">
        <f>-Map!L24/2</f>
        <v>0.3259971904665733</v>
      </c>
      <c r="L382" s="1">
        <v>0</v>
      </c>
      <c r="M382" s="1">
        <v>0</v>
      </c>
      <c r="N382" s="1">
        <v>10</v>
      </c>
      <c r="O382" s="1" t="s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7"/>
  <sheetViews>
    <sheetView workbookViewId="0" topLeftCell="A1">
      <selection activeCell="N8" sqref="N8"/>
    </sheetView>
  </sheetViews>
  <sheetFormatPr defaultColWidth="9.140625" defaultRowHeight="12.75"/>
  <sheetData>
    <row r="2" spans="1:24" ht="12.75">
      <c r="A2" t="s">
        <v>52</v>
      </c>
      <c r="B2" s="1">
        <v>72</v>
      </c>
      <c r="C2" s="1">
        <f aca="true" t="shared" si="0" ref="C2:K2">(((B2+D2)*4)+C3)/9</f>
        <v>71.34800876393071</v>
      </c>
      <c r="D2" s="1">
        <f t="shared" si="0"/>
        <v>71.43945341171596</v>
      </c>
      <c r="E2" s="1">
        <f t="shared" si="0"/>
        <v>72.17926783782146</v>
      </c>
      <c r="F2" s="1">
        <f t="shared" si="0"/>
        <v>73.52050390702331</v>
      </c>
      <c r="G2" s="1">
        <f t="shared" si="0"/>
        <v>75.44926717841656</v>
      </c>
      <c r="H2" s="1">
        <f t="shared" si="0"/>
        <v>77.98151833873456</v>
      </c>
      <c r="I2" s="1">
        <f t="shared" si="0"/>
        <v>81.16691855764242</v>
      </c>
      <c r="J2" s="1">
        <f t="shared" si="0"/>
        <v>85.10034736983681</v>
      </c>
      <c r="K2" s="1">
        <f t="shared" si="0"/>
        <v>89.94713078568049</v>
      </c>
      <c r="L2" s="1">
        <v>96</v>
      </c>
      <c r="N2" s="1" t="s">
        <v>55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>
        <v>4</v>
      </c>
      <c r="B3" s="1">
        <f aca="true" t="shared" si="1" ref="B3:B11">(((B2+B4)*4)+C3)/9</f>
        <v>68.27534002095206</v>
      </c>
      <c r="C3" s="1">
        <f aca="true" t="shared" si="2" ref="C3:D11">(B3+C2+C4+D3)/4</f>
        <v>68.37426464705564</v>
      </c>
      <c r="D3" s="1">
        <f t="shared" si="2"/>
        <v>68.8459735399621</v>
      </c>
      <c r="E3" s="1">
        <f aca="true" t="shared" si="3" ref="E3:E11">(D3+E2+E4+F3)/4</f>
        <v>69.7735804018179</v>
      </c>
      <c r="F3" s="1">
        <f aca="true" t="shared" si="4" ref="F3:F11">(E3+F2+F4+G3)/4</f>
        <v>71.17039420170246</v>
      </c>
      <c r="G3" s="1">
        <f aca="true" t="shared" si="5" ref="G3:G11">(F3+G2+G4+H3)/4</f>
        <v>73.03531476357345</v>
      </c>
      <c r="H3" s="1">
        <f aca="true" t="shared" si="6" ref="H3:H11">(G3+H2+H4+I3)/4</f>
        <v>75.36892134918517</v>
      </c>
      <c r="I3" s="1">
        <f aca="true" t="shared" si="7" ref="I3:I11">(H3+I2+I4+J3)/4</f>
        <v>78.17480359452426</v>
      </c>
      <c r="J3" s="1">
        <f aca="true" t="shared" si="8" ref="J3:J11">(I3+J2+J4+K3)/4</f>
        <v>81.44692858591497</v>
      </c>
      <c r="K3" s="1">
        <f aca="true" t="shared" si="9" ref="K3:K11">(J3+K2+K4+L3)/4</f>
        <v>85.12278749384413</v>
      </c>
      <c r="L3" s="1">
        <f aca="true" t="shared" si="10" ref="L3:L11">(((L2+L4)*4)+K3)/9</f>
        <v>88.92290781791671</v>
      </c>
      <c r="N3" s="1" t="s">
        <v>56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t="s">
        <v>54</v>
      </c>
      <c r="B4" s="1">
        <f t="shared" si="1"/>
        <v>64.52594873798479</v>
      </c>
      <c r="C4" s="1">
        <f aca="true" t="shared" si="11" ref="C4:C11">(B4+C3+C5+D4)/4</f>
        <v>65.02773595713762</v>
      </c>
      <c r="D4" s="1">
        <f t="shared" si="2"/>
        <v>65.7965953326953</v>
      </c>
      <c r="E4" s="1">
        <f t="shared" si="3"/>
        <v>66.89868562128967</v>
      </c>
      <c r="F4" s="1">
        <f t="shared" si="4"/>
        <v>68.35217731158588</v>
      </c>
      <c r="G4" s="1">
        <f t="shared" si="5"/>
        <v>70.15267591030315</v>
      </c>
      <c r="H4" s="1">
        <f t="shared" si="6"/>
        <v>72.2840483166632</v>
      </c>
      <c r="I4" s="1">
        <f t="shared" si="7"/>
        <v>74.71644555396216</v>
      </c>
      <c r="J4" s="1">
        <f t="shared" si="8"/>
        <v>77.389775621389</v>
      </c>
      <c r="K4" s="1">
        <f t="shared" si="9"/>
        <v>80.17418259636527</v>
      </c>
      <c r="L4" s="1">
        <f t="shared" si="10"/>
        <v>82.7958456176646</v>
      </c>
      <c r="N4" s="1" t="s">
        <v>57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>
        <v>24</v>
      </c>
      <c r="B5" s="1">
        <f t="shared" si="1"/>
        <v>60.65111045747911</v>
      </c>
      <c r="C5" s="1">
        <f t="shared" si="11"/>
        <v>61.41413474221363</v>
      </c>
      <c r="D5" s="1">
        <f t="shared" si="2"/>
        <v>62.41398579356449</v>
      </c>
      <c r="E5" s="1">
        <f aca="true" t="shared" si="12" ref="E5:I9">(D5+E4+E6+F5)/4</f>
        <v>63.67238898686534</v>
      </c>
      <c r="F5" s="1">
        <f t="shared" si="12"/>
        <v>65.18695304800082</v>
      </c>
      <c r="G5" s="1">
        <f t="shared" si="12"/>
        <v>66.93916279316386</v>
      </c>
      <c r="H5" s="1">
        <f t="shared" si="12"/>
        <v>68.89815002639301</v>
      </c>
      <c r="I5" s="1">
        <f t="shared" si="12"/>
        <v>71.0171543032906</v>
      </c>
      <c r="J5" s="1">
        <f t="shared" si="8"/>
        <v>73.22154542826051</v>
      </c>
      <c r="K5" s="1">
        <f t="shared" si="9"/>
        <v>75.38832139490583</v>
      </c>
      <c r="L5" s="1">
        <f t="shared" si="10"/>
        <v>77.32419904428677</v>
      </c>
      <c r="N5" s="1" t="s">
        <v>58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t="s">
        <v>53</v>
      </c>
      <c r="B6" s="1">
        <f t="shared" si="1"/>
        <v>56.585515885979206</v>
      </c>
      <c r="C6" s="1">
        <f t="shared" si="11"/>
        <v>57.56370635044207</v>
      </c>
      <c r="D6" s="1">
        <f t="shared" si="2"/>
        <v>58.772823658483446</v>
      </c>
      <c r="E6" s="1">
        <f t="shared" si="12"/>
        <v>60.18993100169821</v>
      </c>
      <c r="F6" s="1">
        <f t="shared" si="12"/>
        <v>61.784082607005026</v>
      </c>
      <c r="G6" s="1">
        <f t="shared" si="12"/>
        <v>63.51887170377123</v>
      </c>
      <c r="H6" s="1">
        <f t="shared" si="12"/>
        <v>65.35223423610599</v>
      </c>
      <c r="I6" s="1">
        <f t="shared" si="12"/>
        <v>67.23247579154094</v>
      </c>
      <c r="J6" s="1">
        <f t="shared" si="8"/>
        <v>69.09093003427229</v>
      </c>
      <c r="K6" s="1">
        <f t="shared" si="9"/>
        <v>70.83335820930849</v>
      </c>
      <c r="L6" s="1">
        <f t="shared" si="10"/>
        <v>72.33652173854102</v>
      </c>
      <c r="N6" s="1" t="s">
        <v>64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>
        <f>A3*A5</f>
        <v>96</v>
      </c>
      <c r="B7" s="1">
        <f t="shared" si="1"/>
        <v>52.275373469978405</v>
      </c>
      <c r="C7" s="1">
        <f t="shared" si="11"/>
        <v>53.48235068743229</v>
      </c>
      <c r="D7" s="1">
        <f t="shared" si="2"/>
        <v>54.92367102005923</v>
      </c>
      <c r="E7" s="1">
        <f t="shared" si="12"/>
        <v>56.530428259631115</v>
      </c>
      <c r="F7" s="1">
        <f t="shared" si="12"/>
        <v>58.24057417042008</v>
      </c>
      <c r="G7" s="1">
        <f t="shared" si="12"/>
        <v>60.00000668390997</v>
      </c>
      <c r="H7" s="1">
        <f t="shared" si="12"/>
        <v>61.75943895461563</v>
      </c>
      <c r="I7" s="1">
        <f t="shared" si="12"/>
        <v>63.46958416573035</v>
      </c>
      <c r="J7" s="1">
        <f t="shared" si="8"/>
        <v>65.07634033237531</v>
      </c>
      <c r="K7" s="1">
        <f t="shared" si="9"/>
        <v>66.5176593490634</v>
      </c>
      <c r="L7" s="1">
        <f t="shared" si="10"/>
        <v>67.72463516682515</v>
      </c>
      <c r="N7" s="1" t="s">
        <v>65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ht="12.75">
      <c r="B8" s="1">
        <f t="shared" si="1"/>
        <v>47.6634865307069</v>
      </c>
      <c r="C8" s="1">
        <f t="shared" si="11"/>
        <v>49.16665148929259</v>
      </c>
      <c r="D8" s="1">
        <f t="shared" si="2"/>
        <v>50.909081014641835</v>
      </c>
      <c r="E8" s="1">
        <f t="shared" si="12"/>
        <v>52.76753635982685</v>
      </c>
      <c r="F8" s="1">
        <f t="shared" si="12"/>
        <v>54.6477786352182</v>
      </c>
      <c r="G8" s="1">
        <f t="shared" si="12"/>
        <v>56.48114141982925</v>
      </c>
      <c r="H8" s="1">
        <f t="shared" si="12"/>
        <v>58.215930271960126</v>
      </c>
      <c r="I8" s="1">
        <f t="shared" si="12"/>
        <v>59.810081164241296</v>
      </c>
      <c r="J8" s="1">
        <f t="shared" si="8"/>
        <v>61.22718741064285</v>
      </c>
      <c r="K8" s="1">
        <f t="shared" si="9"/>
        <v>62.43630337238825</v>
      </c>
      <c r="L8" s="1">
        <f t="shared" si="10"/>
        <v>63.41449240988575</v>
      </c>
      <c r="N8" s="1" t="s">
        <v>66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ht="12.75">
      <c r="B9" s="1">
        <f t="shared" si="1"/>
        <v>42.675808159425316</v>
      </c>
      <c r="C9" s="1">
        <f t="shared" si="11"/>
        <v>44.61168733613276</v>
      </c>
      <c r="D9" s="1">
        <f t="shared" si="2"/>
        <v>46.77846475867174</v>
      </c>
      <c r="E9" s="1">
        <f t="shared" si="12"/>
        <v>48.98285707075794</v>
      </c>
      <c r="F9" s="1">
        <f t="shared" si="12"/>
        <v>51.10186212109994</v>
      </c>
      <c r="G9" s="1">
        <f t="shared" si="12"/>
        <v>53.06084962679849</v>
      </c>
      <c r="H9" s="1">
        <f t="shared" si="12"/>
        <v>54.813059113878495</v>
      </c>
      <c r="I9" s="1">
        <f t="shared" si="12"/>
        <v>56.32762241439259</v>
      </c>
      <c r="J9" s="1">
        <f t="shared" si="8"/>
        <v>57.586024430546765</v>
      </c>
      <c r="K9" s="1">
        <f t="shared" si="9"/>
        <v>58.58587403238511</v>
      </c>
      <c r="L9" s="1">
        <f t="shared" si="10"/>
        <v>59.34889679267914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2.75">
      <c r="B10" s="1">
        <f t="shared" si="1"/>
        <v>37.204159843805705</v>
      </c>
      <c r="C10" s="1">
        <f t="shared" si="11"/>
        <v>39.825824601552625</v>
      </c>
      <c r="D10" s="1">
        <f t="shared" si="2"/>
        <v>42.61023322968483</v>
      </c>
      <c r="E10" s="1">
        <f t="shared" si="3"/>
        <v>45.28356462778685</v>
      </c>
      <c r="F10" s="1">
        <f t="shared" si="4"/>
        <v>47.7159627230704</v>
      </c>
      <c r="G10" s="1">
        <f t="shared" si="5"/>
        <v>49.847335431199596</v>
      </c>
      <c r="H10" s="1">
        <f t="shared" si="6"/>
        <v>51.64783374768478</v>
      </c>
      <c r="I10" s="1">
        <f t="shared" si="7"/>
        <v>53.10132459683373</v>
      </c>
      <c r="J10" s="1">
        <f t="shared" si="8"/>
        <v>54.20341356658744</v>
      </c>
      <c r="K10" s="1">
        <f t="shared" si="9"/>
        <v>54.97227129441616</v>
      </c>
      <c r="L10" s="1">
        <f t="shared" si="10"/>
        <v>55.47405677638907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2.75">
      <c r="B11" s="1">
        <f t="shared" si="1"/>
        <v>31.077095244875927</v>
      </c>
      <c r="C11" s="1">
        <f t="shared" si="11"/>
        <v>34.87721772949685</v>
      </c>
      <c r="D11" s="1">
        <f t="shared" si="2"/>
        <v>38.553078606929674</v>
      </c>
      <c r="E11" s="1">
        <f t="shared" si="3"/>
        <v>41.825205126175916</v>
      </c>
      <c r="F11" s="1">
        <f t="shared" si="4"/>
        <v>44.63108833487223</v>
      </c>
      <c r="G11" s="1">
        <f t="shared" si="5"/>
        <v>46.96469525628065</v>
      </c>
      <c r="H11" s="1">
        <f t="shared" si="6"/>
        <v>48.82961550511726</v>
      </c>
      <c r="I11" s="1">
        <f t="shared" si="7"/>
        <v>50.22642836019139</v>
      </c>
      <c r="J11" s="1">
        <f t="shared" si="8"/>
        <v>51.154033704684494</v>
      </c>
      <c r="K11" s="1">
        <f t="shared" si="9"/>
        <v>51.625740627656505</v>
      </c>
      <c r="L11" s="1">
        <f t="shared" si="10"/>
        <v>51.72466308146809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2.75">
      <c r="B12" s="1">
        <v>24</v>
      </c>
      <c r="C12" s="1">
        <f aca="true" t="shared" si="13" ref="C12:K12">(((B12+D12)*4)+C11)/9</f>
        <v>30.052872273380842</v>
      </c>
      <c r="D12" s="1">
        <f t="shared" si="13"/>
        <v>34.899658082805416</v>
      </c>
      <c r="E12" s="1">
        <f t="shared" si="13"/>
        <v>38.83308863192896</v>
      </c>
      <c r="F12" s="1">
        <f t="shared" si="13"/>
        <v>42.01848991199952</v>
      </c>
      <c r="G12" s="1">
        <f t="shared" si="13"/>
        <v>44.550741437409044</v>
      </c>
      <c r="H12" s="1">
        <f t="shared" si="13"/>
        <v>46.479504367919276</v>
      </c>
      <c r="I12" s="1">
        <f t="shared" si="13"/>
        <v>47.82073939412453</v>
      </c>
      <c r="J12" s="1">
        <f t="shared" si="13"/>
        <v>48.56055208943502</v>
      </c>
      <c r="K12" s="1">
        <f t="shared" si="13"/>
        <v>48.65199433171073</v>
      </c>
      <c r="L12" s="1">
        <v>48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4" spans="2:24" ht="12.75">
      <c r="B14" s="1" t="s">
        <v>48</v>
      </c>
      <c r="C14" s="1">
        <f>C2-B2</f>
        <v>-0.6519912360692928</v>
      </c>
      <c r="D14" s="1">
        <f aca="true" t="shared" si="14" ref="D14:L14">D2-C2</f>
        <v>0.09144464778525219</v>
      </c>
      <c r="E14" s="1">
        <f t="shared" si="14"/>
        <v>0.7398144261054966</v>
      </c>
      <c r="F14" s="1">
        <f t="shared" si="14"/>
        <v>1.3412360692018552</v>
      </c>
      <c r="G14" s="1">
        <f t="shared" si="14"/>
        <v>1.928763271393251</v>
      </c>
      <c r="H14" s="1">
        <f t="shared" si="14"/>
        <v>2.5322511603179976</v>
      </c>
      <c r="I14" s="1">
        <f t="shared" si="14"/>
        <v>3.1854002189078585</v>
      </c>
      <c r="J14" s="1">
        <f t="shared" si="14"/>
        <v>3.9334288121943928</v>
      </c>
      <c r="K14" s="1">
        <f t="shared" si="14"/>
        <v>4.8467834158436744</v>
      </c>
      <c r="L14" s="1">
        <f t="shared" si="14"/>
        <v>6.052869214319514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3:24" ht="12.75">
      <c r="C15" s="1">
        <f aca="true" t="shared" si="15" ref="C15:L24">C3-B3</f>
        <v>0.09892462610358166</v>
      </c>
      <c r="D15" s="1">
        <f t="shared" si="15"/>
        <v>0.471708892906463</v>
      </c>
      <c r="E15" s="1">
        <f t="shared" si="15"/>
        <v>0.9276068618557929</v>
      </c>
      <c r="F15" s="1">
        <f t="shared" si="15"/>
        <v>1.396813799884569</v>
      </c>
      <c r="G15" s="1">
        <f t="shared" si="15"/>
        <v>1.8649205618709885</v>
      </c>
      <c r="H15" s="1">
        <f t="shared" si="15"/>
        <v>2.3336065856117187</v>
      </c>
      <c r="I15" s="1">
        <f t="shared" si="15"/>
        <v>2.8058822453390917</v>
      </c>
      <c r="J15" s="1">
        <f t="shared" si="15"/>
        <v>3.2721249913907116</v>
      </c>
      <c r="K15" s="1">
        <f t="shared" si="15"/>
        <v>3.675858907929154</v>
      </c>
      <c r="L15" s="1">
        <f t="shared" si="15"/>
        <v>3.80012032407258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3:24" ht="12.75">
      <c r="C16" s="1">
        <f t="shared" si="15"/>
        <v>0.5017872191528312</v>
      </c>
      <c r="D16" s="1">
        <f t="shared" si="15"/>
        <v>0.7688593755576818</v>
      </c>
      <c r="E16" s="1">
        <f t="shared" si="15"/>
        <v>1.1020902885943684</v>
      </c>
      <c r="F16" s="1">
        <f t="shared" si="15"/>
        <v>1.4534916902962038</v>
      </c>
      <c r="G16" s="1">
        <f t="shared" si="15"/>
        <v>1.8004985987172688</v>
      </c>
      <c r="H16" s="1">
        <f t="shared" si="15"/>
        <v>2.1313724063600574</v>
      </c>
      <c r="I16" s="1">
        <f t="shared" si="15"/>
        <v>2.4323972372989573</v>
      </c>
      <c r="J16" s="1">
        <f t="shared" si="15"/>
        <v>2.6733300674268463</v>
      </c>
      <c r="K16" s="1">
        <f t="shared" si="15"/>
        <v>2.784406974976264</v>
      </c>
      <c r="L16" s="1">
        <f t="shared" si="15"/>
        <v>2.6216630212993266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3:24" ht="12.75">
      <c r="C17" s="1">
        <f t="shared" si="15"/>
        <v>0.7630242847345201</v>
      </c>
      <c r="D17" s="1">
        <f t="shared" si="15"/>
        <v>0.9998510513508592</v>
      </c>
      <c r="E17" s="1">
        <f t="shared" si="15"/>
        <v>1.2584031933008504</v>
      </c>
      <c r="F17" s="1">
        <f t="shared" si="15"/>
        <v>1.5145640611354736</v>
      </c>
      <c r="G17" s="1">
        <f t="shared" si="15"/>
        <v>1.752209745163043</v>
      </c>
      <c r="H17" s="1">
        <f t="shared" si="15"/>
        <v>1.958987233229152</v>
      </c>
      <c r="I17" s="1">
        <f t="shared" si="15"/>
        <v>2.1190042768975843</v>
      </c>
      <c r="J17" s="1">
        <f t="shared" si="15"/>
        <v>2.2043911249699164</v>
      </c>
      <c r="K17" s="1">
        <f t="shared" si="15"/>
        <v>2.166775966645318</v>
      </c>
      <c r="L17" s="1">
        <f t="shared" si="15"/>
        <v>1.9358776493809415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3:24" ht="12.75">
      <c r="C18" s="1">
        <f t="shared" si="15"/>
        <v>0.9781904644628625</v>
      </c>
      <c r="D18" s="1">
        <f t="shared" si="15"/>
        <v>1.2091173080413782</v>
      </c>
      <c r="E18" s="1">
        <f t="shared" si="15"/>
        <v>1.4171073432147665</v>
      </c>
      <c r="F18" s="1">
        <f t="shared" si="15"/>
        <v>1.5941516053068128</v>
      </c>
      <c r="G18" s="1">
        <f t="shared" si="15"/>
        <v>1.7347890967662067</v>
      </c>
      <c r="H18" s="1">
        <f t="shared" si="15"/>
        <v>1.8333625323347533</v>
      </c>
      <c r="I18" s="1">
        <f t="shared" si="15"/>
        <v>1.8802415554349494</v>
      </c>
      <c r="J18" s="1">
        <f t="shared" si="15"/>
        <v>1.858454242731355</v>
      </c>
      <c r="K18" s="1">
        <f t="shared" si="15"/>
        <v>1.7424281750361956</v>
      </c>
      <c r="L18" s="1">
        <f t="shared" si="15"/>
        <v>1.5031635292325376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3:24" ht="12.75">
      <c r="C19" s="1">
        <f t="shared" si="15"/>
        <v>1.2069772174538826</v>
      </c>
      <c r="D19" s="1">
        <f t="shared" si="15"/>
        <v>1.441320332626944</v>
      </c>
      <c r="E19" s="1">
        <f t="shared" si="15"/>
        <v>1.606757239571884</v>
      </c>
      <c r="F19" s="1">
        <f t="shared" si="15"/>
        <v>1.7101459107889667</v>
      </c>
      <c r="G19" s="1">
        <f t="shared" si="15"/>
        <v>1.759432513489891</v>
      </c>
      <c r="H19" s="1">
        <f t="shared" si="15"/>
        <v>1.759432270705659</v>
      </c>
      <c r="I19" s="1">
        <f t="shared" si="15"/>
        <v>1.710145211114721</v>
      </c>
      <c r="J19" s="1">
        <f t="shared" si="15"/>
        <v>1.6067561666449564</v>
      </c>
      <c r="K19" s="1">
        <f t="shared" si="15"/>
        <v>1.4413190166880838</v>
      </c>
      <c r="L19" s="1">
        <f t="shared" si="15"/>
        <v>1.2069758177617587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3:24" ht="12.75">
      <c r="C20" s="1">
        <f t="shared" si="15"/>
        <v>1.5031649585856925</v>
      </c>
      <c r="D20" s="1">
        <f t="shared" si="15"/>
        <v>1.7424295253492446</v>
      </c>
      <c r="E20" s="1">
        <f t="shared" si="15"/>
        <v>1.858455345185014</v>
      </c>
      <c r="F20" s="1">
        <f t="shared" si="15"/>
        <v>1.8802422753913532</v>
      </c>
      <c r="G20" s="1">
        <f t="shared" si="15"/>
        <v>1.8333627846110474</v>
      </c>
      <c r="H20" s="1">
        <f t="shared" si="15"/>
        <v>1.734788852130876</v>
      </c>
      <c r="I20" s="1">
        <f t="shared" si="15"/>
        <v>1.5941508922811707</v>
      </c>
      <c r="J20" s="1">
        <f t="shared" si="15"/>
        <v>1.417106246401552</v>
      </c>
      <c r="K20" s="1">
        <f t="shared" si="15"/>
        <v>1.209115961745404</v>
      </c>
      <c r="L20" s="1">
        <f t="shared" si="15"/>
        <v>0.9781890374975006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3:24" ht="12.75">
      <c r="C21" s="1">
        <f t="shared" si="15"/>
        <v>1.935879176707445</v>
      </c>
      <c r="D21" s="1">
        <f t="shared" si="15"/>
        <v>2.1667774225389778</v>
      </c>
      <c r="E21" s="1">
        <f t="shared" si="15"/>
        <v>2.204392312086199</v>
      </c>
      <c r="F21" s="1">
        <f t="shared" si="15"/>
        <v>2.119005050342004</v>
      </c>
      <c r="G21" s="1">
        <f t="shared" si="15"/>
        <v>1.958987505698552</v>
      </c>
      <c r="H21" s="1">
        <f t="shared" si="15"/>
        <v>1.7522094870800018</v>
      </c>
      <c r="I21" s="1">
        <f t="shared" si="15"/>
        <v>1.514563300514098</v>
      </c>
      <c r="J21" s="1">
        <f t="shared" si="15"/>
        <v>1.2584020161541716</v>
      </c>
      <c r="K21" s="1">
        <f t="shared" si="15"/>
        <v>0.999849601838342</v>
      </c>
      <c r="L21" s="1">
        <f t="shared" si="15"/>
        <v>0.7630227602940352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3:24" ht="12.75">
      <c r="C22" s="1">
        <f t="shared" si="15"/>
        <v>2.6216647577469203</v>
      </c>
      <c r="D22" s="1">
        <f t="shared" si="15"/>
        <v>2.784408628132205</v>
      </c>
      <c r="E22" s="1">
        <f t="shared" si="15"/>
        <v>2.6733313981020217</v>
      </c>
      <c r="F22" s="1">
        <f t="shared" si="15"/>
        <v>2.4323980952835456</v>
      </c>
      <c r="G22" s="1">
        <f t="shared" si="15"/>
        <v>2.1313727081291987</v>
      </c>
      <c r="H22" s="1">
        <f t="shared" si="15"/>
        <v>1.8004983164851822</v>
      </c>
      <c r="I22" s="1">
        <f t="shared" si="15"/>
        <v>1.4534908491489489</v>
      </c>
      <c r="J22" s="1">
        <f t="shared" si="15"/>
        <v>1.1020889697537157</v>
      </c>
      <c r="K22" s="1">
        <f t="shared" si="15"/>
        <v>0.768857727828717</v>
      </c>
      <c r="L22" s="1">
        <f t="shared" si="15"/>
        <v>0.5017854819729095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3:24" ht="12.75">
      <c r="C23" s="1">
        <f t="shared" si="15"/>
        <v>3.800122484620921</v>
      </c>
      <c r="D23" s="1">
        <f t="shared" si="15"/>
        <v>3.675860877432825</v>
      </c>
      <c r="E23" s="1">
        <f t="shared" si="15"/>
        <v>3.2721265192462425</v>
      </c>
      <c r="F23" s="1">
        <f t="shared" si="15"/>
        <v>2.805883208696315</v>
      </c>
      <c r="G23" s="1">
        <f t="shared" si="15"/>
        <v>2.3336069214084176</v>
      </c>
      <c r="H23" s="1">
        <f t="shared" si="15"/>
        <v>1.8649202488366114</v>
      </c>
      <c r="I23" s="1">
        <f t="shared" si="15"/>
        <v>1.3968128550741312</v>
      </c>
      <c r="J23" s="1">
        <f t="shared" si="15"/>
        <v>0.9276053444931023</v>
      </c>
      <c r="K23" s="1">
        <f t="shared" si="15"/>
        <v>0.471706922972011</v>
      </c>
      <c r="L23" s="1">
        <f t="shared" si="15"/>
        <v>0.09892245381158205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3:24" ht="12.75">
      <c r="C24" s="1">
        <f t="shared" si="15"/>
        <v>6.052872273380842</v>
      </c>
      <c r="D24" s="1">
        <f t="shared" si="15"/>
        <v>4.846785809424574</v>
      </c>
      <c r="E24" s="1">
        <f t="shared" si="15"/>
        <v>3.9334305491235426</v>
      </c>
      <c r="F24" s="1">
        <f t="shared" si="15"/>
        <v>3.1854012800705576</v>
      </c>
      <c r="G24" s="1">
        <f t="shared" si="15"/>
        <v>2.532251525409528</v>
      </c>
      <c r="H24" s="1">
        <f t="shared" si="15"/>
        <v>1.9287629305102314</v>
      </c>
      <c r="I24" s="1">
        <f t="shared" si="15"/>
        <v>1.3412350262052541</v>
      </c>
      <c r="J24" s="1">
        <f t="shared" si="15"/>
        <v>0.7398126953104907</v>
      </c>
      <c r="K24" s="1">
        <f t="shared" si="15"/>
        <v>0.0914422422757113</v>
      </c>
      <c r="L24" s="1">
        <f t="shared" si="15"/>
        <v>-0.651994331710732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2.75">
      <c r="C25" s="1"/>
    </row>
    <row r="26" ht="12.75">
      <c r="C26" s="1"/>
    </row>
    <row r="27" spans="2:3" ht="12.75">
      <c r="B27" t="s">
        <v>49</v>
      </c>
      <c r="C27" s="1"/>
    </row>
    <row r="28" spans="2:24" ht="12.75">
      <c r="B28" s="1">
        <f>B3-B2</f>
        <v>-3.724659979047942</v>
      </c>
      <c r="C28" s="1">
        <f aca="true" t="shared" si="16" ref="C28:L28">C3-C2</f>
        <v>-2.973744116875068</v>
      </c>
      <c r="D28" s="1">
        <f t="shared" si="16"/>
        <v>-2.593479871753857</v>
      </c>
      <c r="E28" s="1">
        <f t="shared" si="16"/>
        <v>-2.4056874360035607</v>
      </c>
      <c r="F28" s="1">
        <f t="shared" si="16"/>
        <v>-2.350109705320847</v>
      </c>
      <c r="G28" s="1">
        <f t="shared" si="16"/>
        <v>-2.4139524148431093</v>
      </c>
      <c r="H28" s="1">
        <f t="shared" si="16"/>
        <v>-2.612596989549388</v>
      </c>
      <c r="I28" s="1">
        <f t="shared" si="16"/>
        <v>-2.992114963118155</v>
      </c>
      <c r="J28" s="1">
        <f t="shared" si="16"/>
        <v>-3.653418783921836</v>
      </c>
      <c r="K28" s="1">
        <f t="shared" si="16"/>
        <v>-4.824343291836357</v>
      </c>
      <c r="L28" s="1">
        <f t="shared" si="16"/>
        <v>-7.077092182083291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2.75">
      <c r="B29" s="1">
        <f aca="true" t="shared" si="17" ref="B29:L37">B4-B3</f>
        <v>-3.7493912829672666</v>
      </c>
      <c r="C29" s="1">
        <f t="shared" si="17"/>
        <v>-3.346528689918017</v>
      </c>
      <c r="D29" s="1">
        <f t="shared" si="17"/>
        <v>-3.0493782072667983</v>
      </c>
      <c r="E29" s="1">
        <f t="shared" si="17"/>
        <v>-2.874894780528223</v>
      </c>
      <c r="F29" s="1">
        <f t="shared" si="17"/>
        <v>-2.818216890116588</v>
      </c>
      <c r="G29" s="1">
        <f t="shared" si="17"/>
        <v>-2.8826388532703078</v>
      </c>
      <c r="H29" s="1">
        <f t="shared" si="17"/>
        <v>-3.084873032521969</v>
      </c>
      <c r="I29" s="1">
        <f t="shared" si="17"/>
        <v>-3.4583580405621035</v>
      </c>
      <c r="J29" s="1">
        <f t="shared" si="17"/>
        <v>-4.057152964525969</v>
      </c>
      <c r="K29" s="1">
        <f t="shared" si="17"/>
        <v>-4.948604897478859</v>
      </c>
      <c r="L29" s="1">
        <f t="shared" si="17"/>
        <v>-6.127062200252112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2.75">
      <c r="B30" s="1">
        <f t="shared" si="17"/>
        <v>-3.874838280505678</v>
      </c>
      <c r="C30" s="1">
        <f t="shared" si="17"/>
        <v>-3.613601214923989</v>
      </c>
      <c r="D30" s="1">
        <f t="shared" si="17"/>
        <v>-3.3826095391308115</v>
      </c>
      <c r="E30" s="1">
        <f t="shared" si="17"/>
        <v>-3.2262966344243296</v>
      </c>
      <c r="F30" s="1">
        <f t="shared" si="17"/>
        <v>-3.16522426358506</v>
      </c>
      <c r="G30" s="1">
        <f t="shared" si="17"/>
        <v>-3.2135131171392857</v>
      </c>
      <c r="H30" s="1">
        <f t="shared" si="17"/>
        <v>-3.385898290270191</v>
      </c>
      <c r="I30" s="1">
        <f t="shared" si="17"/>
        <v>-3.699291250671564</v>
      </c>
      <c r="J30" s="1">
        <f t="shared" si="17"/>
        <v>-4.168230193128494</v>
      </c>
      <c r="K30" s="1">
        <f t="shared" si="17"/>
        <v>-4.78586120145944</v>
      </c>
      <c r="L30" s="1">
        <f t="shared" si="17"/>
        <v>-5.471646573377825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2.75">
      <c r="B31" s="1">
        <f t="shared" si="17"/>
        <v>-4.065594571499908</v>
      </c>
      <c r="C31" s="1">
        <f t="shared" si="17"/>
        <v>-3.8504283917715654</v>
      </c>
      <c r="D31" s="1">
        <f t="shared" si="17"/>
        <v>-3.6411621350810464</v>
      </c>
      <c r="E31" s="1">
        <f t="shared" si="17"/>
        <v>-3.4824579851671302</v>
      </c>
      <c r="F31" s="1">
        <f t="shared" si="17"/>
        <v>-3.402870440995791</v>
      </c>
      <c r="G31" s="1">
        <f t="shared" si="17"/>
        <v>-3.4202910893926273</v>
      </c>
      <c r="H31" s="1">
        <f t="shared" si="17"/>
        <v>-3.545915790287026</v>
      </c>
      <c r="I31" s="1">
        <f t="shared" si="17"/>
        <v>-3.784678511749661</v>
      </c>
      <c r="J31" s="1">
        <f t="shared" si="17"/>
        <v>-4.130615393988222</v>
      </c>
      <c r="K31" s="1">
        <f t="shared" si="17"/>
        <v>-4.5549631855973445</v>
      </c>
      <c r="L31" s="1">
        <f t="shared" si="17"/>
        <v>-4.987677305745748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2.75">
      <c r="B32" s="1">
        <f t="shared" si="17"/>
        <v>-4.310142416000801</v>
      </c>
      <c r="C32" s="1">
        <f t="shared" si="17"/>
        <v>-4.081355663009781</v>
      </c>
      <c r="D32" s="1">
        <f t="shared" si="17"/>
        <v>-3.849152638424215</v>
      </c>
      <c r="E32" s="1">
        <f t="shared" si="17"/>
        <v>-3.6595027420670974</v>
      </c>
      <c r="F32" s="1">
        <f t="shared" si="17"/>
        <v>-3.5435084365849434</v>
      </c>
      <c r="G32" s="1">
        <f t="shared" si="17"/>
        <v>-3.518865019861259</v>
      </c>
      <c r="H32" s="1">
        <f t="shared" si="17"/>
        <v>-3.5927952814903534</v>
      </c>
      <c r="I32" s="1">
        <f t="shared" si="17"/>
        <v>-3.762891625810582</v>
      </c>
      <c r="J32" s="1">
        <f t="shared" si="17"/>
        <v>-4.0145897018969805</v>
      </c>
      <c r="K32" s="1">
        <f t="shared" si="17"/>
        <v>-4.315698860245092</v>
      </c>
      <c r="L32" s="1">
        <f t="shared" si="17"/>
        <v>-4.611886571715871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2.75">
      <c r="B33" s="1">
        <f t="shared" si="17"/>
        <v>-4.611886939271507</v>
      </c>
      <c r="C33" s="1">
        <f t="shared" si="17"/>
        <v>-4.315699198139697</v>
      </c>
      <c r="D33" s="1">
        <f t="shared" si="17"/>
        <v>-4.014590005417396</v>
      </c>
      <c r="E33" s="1">
        <f t="shared" si="17"/>
        <v>-3.7628918998042664</v>
      </c>
      <c r="F33" s="1">
        <f t="shared" si="17"/>
        <v>-3.59279553520188</v>
      </c>
      <c r="G33" s="1">
        <f t="shared" si="17"/>
        <v>-3.5188652640807234</v>
      </c>
      <c r="H33" s="1">
        <f t="shared" si="17"/>
        <v>-3.5435086826555064</v>
      </c>
      <c r="I33" s="1">
        <f t="shared" si="17"/>
        <v>-3.659503001489057</v>
      </c>
      <c r="J33" s="1">
        <f t="shared" si="17"/>
        <v>-3.849152921732461</v>
      </c>
      <c r="K33" s="1">
        <f t="shared" si="17"/>
        <v>-4.081355976675141</v>
      </c>
      <c r="L33" s="1">
        <f t="shared" si="17"/>
        <v>-4.310142756939399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2.75">
      <c r="B34" s="1">
        <f t="shared" si="17"/>
        <v>-4.987678371281582</v>
      </c>
      <c r="C34" s="1">
        <f t="shared" si="17"/>
        <v>-4.55496415315983</v>
      </c>
      <c r="D34" s="1">
        <f t="shared" si="17"/>
        <v>-4.1306162559700965</v>
      </c>
      <c r="E34" s="1">
        <f t="shared" si="17"/>
        <v>-3.7846792890689116</v>
      </c>
      <c r="F34" s="1">
        <f t="shared" si="17"/>
        <v>-3.545916514118261</v>
      </c>
      <c r="G34" s="1">
        <f t="shared" si="17"/>
        <v>-3.4202917930307564</v>
      </c>
      <c r="H34" s="1">
        <f t="shared" si="17"/>
        <v>-3.4028711580816307</v>
      </c>
      <c r="I34" s="1">
        <f t="shared" si="17"/>
        <v>-3.4824587498487034</v>
      </c>
      <c r="J34" s="1">
        <f t="shared" si="17"/>
        <v>-3.641162980096084</v>
      </c>
      <c r="K34" s="1">
        <f t="shared" si="17"/>
        <v>-3.8504293400031457</v>
      </c>
      <c r="L34" s="1">
        <f t="shared" si="17"/>
        <v>-4.065595617206611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2.75">
      <c r="B35" s="1">
        <f t="shared" si="17"/>
        <v>-5.4716483156196105</v>
      </c>
      <c r="C35" s="1">
        <f t="shared" si="17"/>
        <v>-4.785862734580135</v>
      </c>
      <c r="D35" s="1">
        <f t="shared" si="17"/>
        <v>-4.168231528986908</v>
      </c>
      <c r="E35" s="1">
        <f t="shared" si="17"/>
        <v>-3.6992924429710854</v>
      </c>
      <c r="F35" s="1">
        <f t="shared" si="17"/>
        <v>-3.3858993980295438</v>
      </c>
      <c r="G35" s="1">
        <f t="shared" si="17"/>
        <v>-3.213514195598897</v>
      </c>
      <c r="H35" s="1">
        <f t="shared" si="17"/>
        <v>-3.1652253661937166</v>
      </c>
      <c r="I35" s="1">
        <f t="shared" si="17"/>
        <v>-3.2262978175588657</v>
      </c>
      <c r="J35" s="1">
        <f t="shared" si="17"/>
        <v>-3.3826108639593215</v>
      </c>
      <c r="K35" s="1">
        <f t="shared" si="17"/>
        <v>-3.6136027379689466</v>
      </c>
      <c r="L35" s="1">
        <f t="shared" si="17"/>
        <v>-3.8748400162900722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2.75">
      <c r="B36" s="1">
        <f t="shared" si="17"/>
        <v>-6.127064598929778</v>
      </c>
      <c r="C36" s="1">
        <f t="shared" si="17"/>
        <v>-4.948606872055777</v>
      </c>
      <c r="D36" s="1">
        <f t="shared" si="17"/>
        <v>-4.0571546227551565</v>
      </c>
      <c r="E36" s="1">
        <f t="shared" si="17"/>
        <v>-3.4583595016109356</v>
      </c>
      <c r="F36" s="1">
        <f t="shared" si="17"/>
        <v>-3.084874388198166</v>
      </c>
      <c r="G36" s="1">
        <f t="shared" si="17"/>
        <v>-2.882640174918947</v>
      </c>
      <c r="H36" s="1">
        <f t="shared" si="17"/>
        <v>-2.818218242567518</v>
      </c>
      <c r="I36" s="1">
        <f t="shared" si="17"/>
        <v>-2.8748962366423356</v>
      </c>
      <c r="J36" s="1">
        <f t="shared" si="17"/>
        <v>-3.049379861902949</v>
      </c>
      <c r="K36" s="1">
        <f t="shared" si="17"/>
        <v>-3.346530666759655</v>
      </c>
      <c r="L36" s="1">
        <f t="shared" si="17"/>
        <v>-3.7493936949209825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2.75">
      <c r="B37" s="1">
        <f t="shared" si="17"/>
        <v>-7.0770952448759274</v>
      </c>
      <c r="C37" s="1">
        <f t="shared" si="17"/>
        <v>-4.824345456116006</v>
      </c>
      <c r="D37" s="1">
        <f t="shared" si="17"/>
        <v>-3.6534205241242574</v>
      </c>
      <c r="E37" s="1">
        <f t="shared" si="17"/>
        <v>-2.9921164942469574</v>
      </c>
      <c r="F37" s="1">
        <f t="shared" si="17"/>
        <v>-2.612598422872715</v>
      </c>
      <c r="G37" s="1">
        <f t="shared" si="17"/>
        <v>-2.4139538188716045</v>
      </c>
      <c r="H37" s="1">
        <f t="shared" si="17"/>
        <v>-2.3501111371979846</v>
      </c>
      <c r="I37" s="1">
        <f t="shared" si="17"/>
        <v>-2.4056889660668617</v>
      </c>
      <c r="J37" s="1">
        <f t="shared" si="17"/>
        <v>-2.5934816152494733</v>
      </c>
      <c r="K37" s="1">
        <f t="shared" si="17"/>
        <v>-2.973746295945773</v>
      </c>
      <c r="L37" s="1">
        <f t="shared" si="17"/>
        <v>-3.724663081468087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1"/>
  <sheetViews>
    <sheetView workbookViewId="0" topLeftCell="A1">
      <selection activeCell="R4" sqref="R4"/>
    </sheetView>
  </sheetViews>
  <sheetFormatPr defaultColWidth="9.140625" defaultRowHeight="12.75"/>
  <cols>
    <col min="1" max="1" width="4.57421875" style="9" customWidth="1"/>
    <col min="2" max="2" width="8.7109375" style="9" customWidth="1"/>
    <col min="3" max="14" width="6.7109375" style="9" customWidth="1"/>
    <col min="15" max="15" width="11.7109375" style="9" customWidth="1"/>
    <col min="16" max="16" width="11.7109375" style="7" customWidth="1"/>
    <col min="17" max="17" width="6.7109375" style="7" customWidth="1"/>
    <col min="18" max="18" width="9.421875" style="8" customWidth="1"/>
    <col min="19" max="19" width="5.7109375" style="8" customWidth="1"/>
    <col min="20" max="20" width="6.7109375" style="8" customWidth="1"/>
    <col min="21" max="30" width="5.7109375" style="8" customWidth="1"/>
    <col min="31" max="31" width="5.140625" style="8" customWidth="1"/>
    <col min="32" max="40" width="5.7109375" style="8" customWidth="1"/>
    <col min="41" max="45" width="9.140625" style="8" customWidth="1"/>
    <col min="46" max="106" width="9.140625" style="7" customWidth="1"/>
    <col min="107" max="16384" width="9.140625" style="9" customWidth="1"/>
  </cols>
  <sheetData>
    <row r="1" spans="1:17" ht="12.75">
      <c r="A1" s="2">
        <v>0</v>
      </c>
      <c r="B1" s="3" t="s">
        <v>17</v>
      </c>
      <c r="C1" s="3" t="s">
        <v>18</v>
      </c>
      <c r="D1" s="3" t="s">
        <v>17</v>
      </c>
      <c r="E1" s="3" t="s">
        <v>19</v>
      </c>
      <c r="F1" s="4" t="s">
        <v>20</v>
      </c>
      <c r="G1" s="5">
        <v>180</v>
      </c>
      <c r="H1" s="3" t="s">
        <v>21</v>
      </c>
      <c r="I1" s="3"/>
      <c r="J1" s="3"/>
      <c r="K1" s="3"/>
      <c r="L1" s="3" t="s">
        <v>22</v>
      </c>
      <c r="M1" s="3">
        <v>60</v>
      </c>
      <c r="N1" s="3"/>
      <c r="O1" s="6"/>
      <c r="Q1" s="7" t="s">
        <v>23</v>
      </c>
    </row>
    <row r="2" spans="1:20" ht="12.75">
      <c r="A2" s="10">
        <v>0</v>
      </c>
      <c r="B2" s="11" t="s">
        <v>24</v>
      </c>
      <c r="C2" s="11" t="s">
        <v>25</v>
      </c>
      <c r="D2" s="11"/>
      <c r="E2" s="11"/>
      <c r="F2" s="11" t="s">
        <v>26</v>
      </c>
      <c r="G2" s="11">
        <f>G1/360*2*3.1415926</f>
        <v>3.1415926</v>
      </c>
      <c r="H2" s="11"/>
      <c r="I2" s="11" t="s">
        <v>27</v>
      </c>
      <c r="J2" s="11"/>
      <c r="K2" s="7">
        <f>($M$1)/G2</f>
        <v>19.098593496814324</v>
      </c>
      <c r="L2" s="11"/>
      <c r="M2" s="11"/>
      <c r="O2" s="12"/>
      <c r="R2" s="8" t="s">
        <v>2</v>
      </c>
      <c r="S2" s="8" t="s">
        <v>3</v>
      </c>
      <c r="T2" s="8" t="s">
        <v>4</v>
      </c>
    </row>
    <row r="3" spans="1:20" ht="12.75">
      <c r="A3" s="10">
        <v>0</v>
      </c>
      <c r="B3" s="11" t="s">
        <v>28</v>
      </c>
      <c r="C3" s="11" t="s">
        <v>29</v>
      </c>
      <c r="D3" s="11" t="s">
        <v>30</v>
      </c>
      <c r="E3" s="11"/>
      <c r="F3" s="11" t="s">
        <v>31</v>
      </c>
      <c r="G3" s="11">
        <v>3.1415926</v>
      </c>
      <c r="H3" s="11"/>
      <c r="I3" s="11" t="s">
        <v>32</v>
      </c>
      <c r="J3" s="11"/>
      <c r="K3" s="11"/>
      <c r="L3" s="13">
        <f>2*K2*SIN(G2/2)</f>
        <v>38.197186993628634</v>
      </c>
      <c r="M3" s="11"/>
      <c r="N3" s="11"/>
      <c r="O3" s="14"/>
      <c r="Q3" s="7" t="s">
        <v>33</v>
      </c>
      <c r="R3" s="8">
        <v>-30</v>
      </c>
      <c r="S3" s="8">
        <v>43.5884</v>
      </c>
      <c r="T3" s="8">
        <v>142</v>
      </c>
    </row>
    <row r="4" spans="1:20" ht="12.75">
      <c r="A4" s="10">
        <v>0</v>
      </c>
      <c r="B4" s="11" t="s">
        <v>34</v>
      </c>
      <c r="C4" s="11" t="s">
        <v>35</v>
      </c>
      <c r="D4" s="11" t="s">
        <v>36</v>
      </c>
      <c r="E4" s="11" t="s">
        <v>37</v>
      </c>
      <c r="F4" s="11"/>
      <c r="G4" s="11"/>
      <c r="H4" s="11"/>
      <c r="I4" s="11"/>
      <c r="J4" s="11"/>
      <c r="K4" s="11"/>
      <c r="L4" s="11"/>
      <c r="M4" s="11"/>
      <c r="N4" s="11"/>
      <c r="O4" s="14"/>
      <c r="Q4" s="7" t="s">
        <v>38</v>
      </c>
      <c r="R4" s="8">
        <v>-30</v>
      </c>
      <c r="S4" s="8">
        <v>38.727</v>
      </c>
      <c r="T4" s="8">
        <v>25.729</v>
      </c>
    </row>
    <row r="5" spans="1:18" ht="12.75">
      <c r="A5" s="10">
        <v>0</v>
      </c>
      <c r="B5" s="11"/>
      <c r="C5" s="11"/>
      <c r="D5" s="11"/>
      <c r="E5" s="11"/>
      <c r="F5" s="15" t="s">
        <v>39</v>
      </c>
      <c r="H5" s="11"/>
      <c r="I5" s="11"/>
      <c r="J5" s="11"/>
      <c r="K5" s="11"/>
      <c r="L5" s="11"/>
      <c r="M5" s="11"/>
      <c r="N5" s="11"/>
      <c r="O5" s="14"/>
      <c r="Q5" s="7" t="s">
        <v>40</v>
      </c>
      <c r="R5" s="16">
        <f>SQRT((R4-R3)^2+(S4-S3)^2+(T4-T3)^2)</f>
        <v>116.37258547853958</v>
      </c>
    </row>
    <row r="6" spans="1:18" ht="12.75">
      <c r="A6" s="10">
        <v>0</v>
      </c>
      <c r="B6" s="11" t="s">
        <v>41</v>
      </c>
      <c r="C6" s="11"/>
      <c r="D6" s="11"/>
      <c r="E6" s="11"/>
      <c r="F6" s="15"/>
      <c r="H6" s="11"/>
      <c r="I6" s="11"/>
      <c r="J6" s="11"/>
      <c r="K6" s="11"/>
      <c r="L6" s="11"/>
      <c r="M6" s="11"/>
      <c r="N6" s="11"/>
      <c r="O6" s="14"/>
      <c r="R6" s="16"/>
    </row>
    <row r="7" spans="1:15" ht="12.75">
      <c r="A7" s="10">
        <v>0</v>
      </c>
      <c r="B7" s="11" t="s">
        <v>42</v>
      </c>
      <c r="C7" s="11" t="s">
        <v>25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4"/>
    </row>
    <row r="8" spans="1:15" ht="12.75">
      <c r="A8" s="10">
        <v>0</v>
      </c>
      <c r="B8" s="11" t="s">
        <v>43</v>
      </c>
      <c r="C8" s="11"/>
      <c r="D8" s="11" t="s">
        <v>17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4"/>
    </row>
    <row r="9" spans="1:32" ht="12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4"/>
      <c r="Q9" s="7" t="s">
        <v>44</v>
      </c>
      <c r="R9" s="8" t="s">
        <v>45</v>
      </c>
      <c r="S9" s="8" t="s">
        <v>46</v>
      </c>
      <c r="AF9" s="8" t="s">
        <v>47</v>
      </c>
    </row>
    <row r="10" spans="1:40" ht="12.75">
      <c r="A10" s="10">
        <v>1</v>
      </c>
      <c r="B10" s="11">
        <v>16</v>
      </c>
      <c r="C10" s="17">
        <f aca="true" t="shared" si="0" ref="C10:C20">(($M$1)/$G$2)*(1-COS((T10*$G$2)/($M$1)))</f>
        <v>35.63846021515376</v>
      </c>
      <c r="D10" s="17">
        <f aca="true" t="shared" si="1" ref="D10:D20">(($M$1)/$G$2)*SIN((T10*$G$2)/($M$1))</f>
        <v>-9.549297487047196</v>
      </c>
      <c r="E10" s="17">
        <f>U10</f>
        <v>0</v>
      </c>
      <c r="F10" s="17">
        <f>V10*AF10+Y10*AG10+AB10*AH10</f>
        <v>-0.8660253814553575</v>
      </c>
      <c r="G10" s="17">
        <f>W10*AF10+Z10*AG10+AC10*AH10</f>
        <v>-0.5000000386751011</v>
      </c>
      <c r="H10" s="17">
        <f>X10*AF10+AA10*AG10+AD10*AH10</f>
        <v>0</v>
      </c>
      <c r="I10" s="17">
        <f>V10*AI10+Y10*AJ10+AB10*AK10</f>
        <v>0.5000000386751011</v>
      </c>
      <c r="J10" s="17">
        <f>W10*AI10+Z10*AJ10+AC10*AK10</f>
        <v>-0.8660253814553575</v>
      </c>
      <c r="K10" s="17">
        <f>X10*AI10+AA10*AJ10+AD10*AK10</f>
        <v>0</v>
      </c>
      <c r="L10" s="17">
        <f>V10*AL10+Y10*AM10+AB10*AN10</f>
        <v>0</v>
      </c>
      <c r="M10" s="17">
        <f>W10*AL10+Z10*AM10+AC10*AN10</f>
        <v>0</v>
      </c>
      <c r="N10" s="17">
        <f>X10*AL10+AA10*AM10+AD10*AN10</f>
        <v>-1</v>
      </c>
      <c r="O10" s="14" t="s">
        <v>15</v>
      </c>
      <c r="Q10" s="8">
        <f aca="true" t="shared" si="2" ref="Q10:Q20">($T10*$G$2/($M$1))</f>
        <v>-2.6179938333333337</v>
      </c>
      <c r="R10" s="8">
        <f aca="true" t="shared" si="3" ref="R10:R20">Q10/2/3.1415926*360</f>
        <v>-150.00000000000003</v>
      </c>
      <c r="S10">
        <v>0</v>
      </c>
      <c r="T10">
        <v>-50</v>
      </c>
      <c r="U10">
        <v>0</v>
      </c>
      <c r="V10">
        <v>-1</v>
      </c>
      <c r="W10">
        <v>0</v>
      </c>
      <c r="X10">
        <v>0</v>
      </c>
      <c r="Y10">
        <v>0</v>
      </c>
      <c r="Z10">
        <v>-1</v>
      </c>
      <c r="AA10">
        <v>0</v>
      </c>
      <c r="AB10">
        <v>0</v>
      </c>
      <c r="AC10">
        <v>0</v>
      </c>
      <c r="AD10">
        <v>-1</v>
      </c>
      <c r="AF10" s="8">
        <f aca="true" t="shared" si="4" ref="AF10:AF20">-COS($Q10)</f>
        <v>0.8660253814553575</v>
      </c>
      <c r="AG10" s="8">
        <f aca="true" t="shared" si="5" ref="AG10:AG20">-SIN($Q10)</f>
        <v>0.5000000386751011</v>
      </c>
      <c r="AH10" s="8">
        <v>0</v>
      </c>
      <c r="AI10" s="8">
        <f aca="true" t="shared" si="6" ref="AI10:AI20">SIN($Q10)</f>
        <v>-0.5000000386751011</v>
      </c>
      <c r="AJ10" s="8">
        <f aca="true" t="shared" si="7" ref="AJ10:AJ20">-COS($Q10)</f>
        <v>0.8660253814553575</v>
      </c>
      <c r="AK10" s="8">
        <v>0</v>
      </c>
      <c r="AL10" s="8">
        <v>0</v>
      </c>
      <c r="AM10" s="8">
        <v>0</v>
      </c>
      <c r="AN10" s="8">
        <v>1</v>
      </c>
    </row>
    <row r="11" spans="1:40" ht="12.75">
      <c r="A11" s="10">
        <v>1</v>
      </c>
      <c r="B11" s="11">
        <v>16</v>
      </c>
      <c r="C11" s="17">
        <f t="shared" si="0"/>
        <v>32.603337926749646</v>
      </c>
      <c r="D11" s="17">
        <f t="shared" si="1"/>
        <v>-13.504745515510065</v>
      </c>
      <c r="E11" s="17">
        <f aca="true" t="shared" si="8" ref="E11:E20">U11</f>
        <v>0</v>
      </c>
      <c r="F11" s="17">
        <f aca="true" t="shared" si="9" ref="F11:F20">V11*AF11+Y11*AG11+AB11*AH11</f>
        <v>0</v>
      </c>
      <c r="G11" s="17">
        <f aca="true" t="shared" si="10" ref="G11:G20">W11*AF11+Z11*AG11+AC11*AH11</f>
        <v>-0.7071068096068267</v>
      </c>
      <c r="H11" s="17">
        <f aca="true" t="shared" si="11" ref="H11:H20">X11*AF11+AA11*AG11+AD11*AH11</f>
        <v>-0.7071067527662672</v>
      </c>
      <c r="I11" s="17">
        <f aca="true" t="shared" si="12" ref="I11:I20">V11*AI11+Y11*AJ11+AB11*AK11</f>
        <v>0</v>
      </c>
      <c r="J11" s="17">
        <f aca="true" t="shared" si="13" ref="J11:J20">W11*AI11+Z11*AJ11+AC11*AK11</f>
        <v>-0.7071067527662672</v>
      </c>
      <c r="K11" s="17">
        <f aca="true" t="shared" si="14" ref="K11:K20">X11*AI11+AA11*AJ11+AD11*AK11</f>
        <v>0.7071068096068267</v>
      </c>
      <c r="L11" s="17">
        <f aca="true" t="shared" si="15" ref="L11:L20">V11*AL11+Y11*AM11+AB11*AN11</f>
        <v>1</v>
      </c>
      <c r="M11" s="17">
        <f aca="true" t="shared" si="16" ref="M11:M20">W11*AL11+Z11*AM11+AC11*AN11</f>
        <v>0</v>
      </c>
      <c r="N11" s="17">
        <f aca="true" t="shared" si="17" ref="N11:N20">X11*AL11+AA11*AM11+AD11*AN11</f>
        <v>0</v>
      </c>
      <c r="O11" s="14" t="s">
        <v>15</v>
      </c>
      <c r="Q11" s="8">
        <f t="shared" si="2"/>
        <v>-2.35619445</v>
      </c>
      <c r="R11" s="8">
        <f t="shared" si="3"/>
        <v>-134.99999999999997</v>
      </c>
      <c r="S11">
        <v>0</v>
      </c>
      <c r="T11">
        <v>-45</v>
      </c>
      <c r="U11">
        <v>0</v>
      </c>
      <c r="V11">
        <v>0</v>
      </c>
      <c r="W11">
        <v>0</v>
      </c>
      <c r="X11">
        <v>-1</v>
      </c>
      <c r="Y11">
        <v>0</v>
      </c>
      <c r="Z11">
        <v>-1</v>
      </c>
      <c r="AA11">
        <v>0</v>
      </c>
      <c r="AB11">
        <v>1</v>
      </c>
      <c r="AC11">
        <v>0</v>
      </c>
      <c r="AD11">
        <v>0</v>
      </c>
      <c r="AF11" s="8">
        <f t="shared" si="4"/>
        <v>0.7071067527662672</v>
      </c>
      <c r="AG11" s="8">
        <f t="shared" si="5"/>
        <v>0.7071068096068267</v>
      </c>
      <c r="AH11" s="8">
        <v>0</v>
      </c>
      <c r="AI11" s="8">
        <f t="shared" si="6"/>
        <v>-0.7071068096068267</v>
      </c>
      <c r="AJ11" s="8">
        <f t="shared" si="7"/>
        <v>0.7071067527662672</v>
      </c>
      <c r="AK11" s="8">
        <v>0</v>
      </c>
      <c r="AL11" s="8">
        <v>0</v>
      </c>
      <c r="AM11" s="8">
        <v>0</v>
      </c>
      <c r="AN11" s="8">
        <v>1</v>
      </c>
    </row>
    <row r="12" spans="1:40" ht="12.75">
      <c r="A12" s="10">
        <v>1</v>
      </c>
      <c r="B12" s="11">
        <v>16</v>
      </c>
      <c r="C12" s="17">
        <f t="shared" si="0"/>
        <v>28.647889654309438</v>
      </c>
      <c r="D12" s="17">
        <f t="shared" si="1"/>
        <v>-16.539867485956698</v>
      </c>
      <c r="E12" s="17">
        <f t="shared" si="8"/>
        <v>0</v>
      </c>
      <c r="F12" s="17">
        <f t="shared" si="9"/>
        <v>-0.4999999690599179</v>
      </c>
      <c r="G12" s="17">
        <f t="shared" si="10"/>
        <v>-0.8660254216477027</v>
      </c>
      <c r="H12" s="17">
        <f t="shared" si="11"/>
        <v>0</v>
      </c>
      <c r="I12" s="17">
        <f t="shared" si="12"/>
        <v>0.8660254216477027</v>
      </c>
      <c r="J12" s="17">
        <f t="shared" si="13"/>
        <v>-0.4999999690599179</v>
      </c>
      <c r="K12" s="17">
        <f t="shared" si="14"/>
        <v>0</v>
      </c>
      <c r="L12" s="17">
        <f t="shared" si="15"/>
        <v>0</v>
      </c>
      <c r="M12" s="17">
        <f t="shared" si="16"/>
        <v>0</v>
      </c>
      <c r="N12" s="17">
        <f t="shared" si="17"/>
        <v>-1</v>
      </c>
      <c r="O12" s="14" t="s">
        <v>15</v>
      </c>
      <c r="Q12" s="8">
        <f t="shared" si="2"/>
        <v>-2.0943950666666664</v>
      </c>
      <c r="R12" s="8">
        <f t="shared" si="3"/>
        <v>-119.99999999999997</v>
      </c>
      <c r="S12">
        <v>0</v>
      </c>
      <c r="T12">
        <v>-40</v>
      </c>
      <c r="U12">
        <v>0</v>
      </c>
      <c r="V12">
        <v>-1</v>
      </c>
      <c r="W12">
        <v>0</v>
      </c>
      <c r="X12">
        <v>0</v>
      </c>
      <c r="Y12">
        <v>0</v>
      </c>
      <c r="Z12">
        <v>-1</v>
      </c>
      <c r="AA12">
        <v>0</v>
      </c>
      <c r="AB12">
        <v>0</v>
      </c>
      <c r="AC12">
        <v>0</v>
      </c>
      <c r="AD12">
        <v>-1</v>
      </c>
      <c r="AF12" s="8">
        <f t="shared" si="4"/>
        <v>0.4999999690599179</v>
      </c>
      <c r="AG12" s="8">
        <f t="shared" si="5"/>
        <v>0.8660254216477027</v>
      </c>
      <c r="AH12" s="8">
        <v>0</v>
      </c>
      <c r="AI12" s="8">
        <f t="shared" si="6"/>
        <v>-0.8660254216477027</v>
      </c>
      <c r="AJ12" s="8">
        <f t="shared" si="7"/>
        <v>0.4999999690599179</v>
      </c>
      <c r="AK12" s="8">
        <v>0</v>
      </c>
      <c r="AL12" s="8">
        <v>0</v>
      </c>
      <c r="AM12" s="8">
        <v>0</v>
      </c>
      <c r="AN12" s="8">
        <v>1</v>
      </c>
    </row>
    <row r="13" spans="1:40" ht="12.75">
      <c r="A13" s="10">
        <v>1</v>
      </c>
      <c r="B13" s="11">
        <v>16</v>
      </c>
      <c r="C13" s="17">
        <f t="shared" si="0"/>
        <v>24.041672651768874</v>
      </c>
      <c r="D13" s="17">
        <f t="shared" si="1"/>
        <v>-18.44782485889359</v>
      </c>
      <c r="E13" s="17">
        <f t="shared" si="8"/>
        <v>0</v>
      </c>
      <c r="F13" s="17">
        <f t="shared" si="9"/>
        <v>0</v>
      </c>
      <c r="G13" s="17">
        <f t="shared" si="10"/>
        <v>-0.9659258343799356</v>
      </c>
      <c r="H13" s="17">
        <f t="shared" si="11"/>
        <v>-0.258819014906991</v>
      </c>
      <c r="I13" s="17">
        <f t="shared" si="12"/>
        <v>0</v>
      </c>
      <c r="J13" s="17">
        <f t="shared" si="13"/>
        <v>-0.258819014906991</v>
      </c>
      <c r="K13" s="17">
        <f t="shared" si="14"/>
        <v>0.9659258343799356</v>
      </c>
      <c r="L13" s="17">
        <f t="shared" si="15"/>
        <v>1</v>
      </c>
      <c r="M13" s="17">
        <f t="shared" si="16"/>
        <v>0</v>
      </c>
      <c r="N13" s="17">
        <f t="shared" si="17"/>
        <v>0</v>
      </c>
      <c r="O13" s="14" t="s">
        <v>15</v>
      </c>
      <c r="Q13" s="8">
        <f t="shared" si="2"/>
        <v>-1.8325956833333334</v>
      </c>
      <c r="R13" s="8">
        <f t="shared" si="3"/>
        <v>-105</v>
      </c>
      <c r="S13">
        <v>0</v>
      </c>
      <c r="T13">
        <v>-35</v>
      </c>
      <c r="U13">
        <v>0</v>
      </c>
      <c r="V13">
        <v>0</v>
      </c>
      <c r="W13">
        <v>0</v>
      </c>
      <c r="X13">
        <v>-1</v>
      </c>
      <c r="Y13">
        <v>0</v>
      </c>
      <c r="Z13">
        <v>-1</v>
      </c>
      <c r="AA13">
        <v>0</v>
      </c>
      <c r="AB13">
        <v>1</v>
      </c>
      <c r="AC13">
        <v>0</v>
      </c>
      <c r="AD13">
        <v>0</v>
      </c>
      <c r="AF13" s="8">
        <f t="shared" si="4"/>
        <v>0.258819014906991</v>
      </c>
      <c r="AG13" s="8">
        <f t="shared" si="5"/>
        <v>0.9659258343799356</v>
      </c>
      <c r="AH13" s="8">
        <v>0</v>
      </c>
      <c r="AI13" s="8">
        <f t="shared" si="6"/>
        <v>-0.9659258343799356</v>
      </c>
      <c r="AJ13" s="8">
        <f t="shared" si="7"/>
        <v>0.258819014906991</v>
      </c>
      <c r="AK13" s="8">
        <v>0</v>
      </c>
      <c r="AL13" s="8">
        <v>0</v>
      </c>
      <c r="AM13" s="8">
        <v>0</v>
      </c>
      <c r="AN13" s="8">
        <v>1</v>
      </c>
    </row>
    <row r="14" spans="1:40" ht="12.75">
      <c r="A14" s="10">
        <v>1</v>
      </c>
      <c r="B14" s="11">
        <v>16</v>
      </c>
      <c r="C14" s="17">
        <f t="shared" si="0"/>
        <v>19.098592985069484</v>
      </c>
      <c r="D14" s="17">
        <f t="shared" si="1"/>
        <v>-19.098593496814317</v>
      </c>
      <c r="E14" s="17">
        <f t="shared" si="8"/>
        <v>0</v>
      </c>
      <c r="F14" s="17">
        <f t="shared" si="9"/>
        <v>2.6794896585053716E-08</v>
      </c>
      <c r="G14" s="17">
        <f t="shared" si="10"/>
        <v>-0.9999999999999997</v>
      </c>
      <c r="H14" s="17">
        <f t="shared" si="11"/>
        <v>0</v>
      </c>
      <c r="I14" s="17">
        <f t="shared" si="12"/>
        <v>0.9999999999999997</v>
      </c>
      <c r="J14" s="17">
        <f t="shared" si="13"/>
        <v>2.6794896585053716E-08</v>
      </c>
      <c r="K14" s="17">
        <f t="shared" si="14"/>
        <v>0</v>
      </c>
      <c r="L14" s="17">
        <f t="shared" si="15"/>
        <v>0</v>
      </c>
      <c r="M14" s="17">
        <f t="shared" si="16"/>
        <v>0</v>
      </c>
      <c r="N14" s="17">
        <f t="shared" si="17"/>
        <v>-1</v>
      </c>
      <c r="O14" s="14" t="s">
        <v>15</v>
      </c>
      <c r="Q14" s="8">
        <f t="shared" si="2"/>
        <v>-1.5707963</v>
      </c>
      <c r="R14" s="8">
        <f t="shared" si="3"/>
        <v>-90</v>
      </c>
      <c r="S14">
        <v>0</v>
      </c>
      <c r="T14">
        <v>-30</v>
      </c>
      <c r="U14">
        <v>0</v>
      </c>
      <c r="V14">
        <v>-1</v>
      </c>
      <c r="W14">
        <v>0</v>
      </c>
      <c r="X14">
        <v>0</v>
      </c>
      <c r="Y14">
        <v>0</v>
      </c>
      <c r="Z14">
        <v>-1</v>
      </c>
      <c r="AA14">
        <v>0</v>
      </c>
      <c r="AB14">
        <v>0</v>
      </c>
      <c r="AC14">
        <v>0</v>
      </c>
      <c r="AD14">
        <v>-1</v>
      </c>
      <c r="AF14" s="8">
        <f t="shared" si="4"/>
        <v>-2.6794896585053716E-08</v>
      </c>
      <c r="AG14" s="8">
        <f t="shared" si="5"/>
        <v>0.9999999999999997</v>
      </c>
      <c r="AH14" s="8">
        <v>0</v>
      </c>
      <c r="AI14" s="8">
        <f t="shared" si="6"/>
        <v>-0.9999999999999997</v>
      </c>
      <c r="AJ14" s="8">
        <f t="shared" si="7"/>
        <v>-2.6794896585053716E-08</v>
      </c>
      <c r="AK14" s="8">
        <v>0</v>
      </c>
      <c r="AL14" s="8">
        <v>0</v>
      </c>
      <c r="AM14" s="8">
        <v>0</v>
      </c>
      <c r="AN14" s="8">
        <v>1</v>
      </c>
    </row>
    <row r="15" spans="1:40" ht="12.75">
      <c r="A15" s="10">
        <v>1</v>
      </c>
      <c r="B15" s="11">
        <v>16</v>
      </c>
      <c r="C15" s="17">
        <f t="shared" si="0"/>
        <v>14.15551335324467</v>
      </c>
      <c r="D15" s="17">
        <f t="shared" si="1"/>
        <v>-18.447824593994973</v>
      </c>
      <c r="E15" s="17">
        <f t="shared" si="8"/>
        <v>0</v>
      </c>
      <c r="F15" s="17">
        <f t="shared" si="9"/>
        <v>0</v>
      </c>
      <c r="G15" s="17">
        <f t="shared" si="10"/>
        <v>-0.9659258205098767</v>
      </c>
      <c r="H15" s="17">
        <f t="shared" si="11"/>
        <v>0.25881906667075605</v>
      </c>
      <c r="I15" s="17">
        <f t="shared" si="12"/>
        <v>0</v>
      </c>
      <c r="J15" s="17">
        <f t="shared" si="13"/>
        <v>0.25881906667075605</v>
      </c>
      <c r="K15" s="17">
        <f t="shared" si="14"/>
        <v>0.9659258205098767</v>
      </c>
      <c r="L15" s="17">
        <f t="shared" si="15"/>
        <v>1</v>
      </c>
      <c r="M15" s="17">
        <f t="shared" si="16"/>
        <v>0</v>
      </c>
      <c r="N15" s="17">
        <f t="shared" si="17"/>
        <v>0</v>
      </c>
      <c r="O15" s="14" t="s">
        <v>15</v>
      </c>
      <c r="Q15" s="8">
        <f t="shared" si="2"/>
        <v>-1.3089969166666668</v>
      </c>
      <c r="R15" s="8">
        <f t="shared" si="3"/>
        <v>-75.00000000000001</v>
      </c>
      <c r="S15">
        <v>0</v>
      </c>
      <c r="T15">
        <v>-25</v>
      </c>
      <c r="U15">
        <v>0</v>
      </c>
      <c r="V15">
        <v>0</v>
      </c>
      <c r="W15">
        <v>0</v>
      </c>
      <c r="X15">
        <v>-1</v>
      </c>
      <c r="Y15">
        <v>0</v>
      </c>
      <c r="Z15">
        <v>-1</v>
      </c>
      <c r="AA15">
        <v>0</v>
      </c>
      <c r="AB15">
        <v>1</v>
      </c>
      <c r="AC15">
        <v>0</v>
      </c>
      <c r="AD15">
        <v>0</v>
      </c>
      <c r="AF15" s="8">
        <f t="shared" si="4"/>
        <v>-0.25881906667075605</v>
      </c>
      <c r="AG15" s="8">
        <f t="shared" si="5"/>
        <v>0.9659258205098767</v>
      </c>
      <c r="AH15" s="8">
        <v>0</v>
      </c>
      <c r="AI15" s="8">
        <f t="shared" si="6"/>
        <v>-0.9659258205098767</v>
      </c>
      <c r="AJ15" s="8">
        <f t="shared" si="7"/>
        <v>-0.25881906667075605</v>
      </c>
      <c r="AK15" s="8">
        <v>0</v>
      </c>
      <c r="AL15" s="8">
        <v>0</v>
      </c>
      <c r="AM15" s="8">
        <v>0</v>
      </c>
      <c r="AN15" s="8">
        <v>1</v>
      </c>
    </row>
    <row r="16" spans="1:40" ht="12.75">
      <c r="A16" s="10">
        <v>1</v>
      </c>
      <c r="B16" s="11">
        <v>16</v>
      </c>
      <c r="C16" s="17">
        <f t="shared" si="0"/>
        <v>9.549296452951141</v>
      </c>
      <c r="D16" s="17">
        <f t="shared" si="1"/>
        <v>-16.53986697421186</v>
      </c>
      <c r="E16" s="17">
        <f t="shared" si="8"/>
        <v>0</v>
      </c>
      <c r="F16" s="17">
        <f t="shared" si="9"/>
        <v>0.5000000154700408</v>
      </c>
      <c r="G16" s="17">
        <f t="shared" si="10"/>
        <v>-0.8660253948528063</v>
      </c>
      <c r="H16" s="17">
        <f t="shared" si="11"/>
        <v>0</v>
      </c>
      <c r="I16" s="17">
        <f t="shared" si="12"/>
        <v>0.8660253948528063</v>
      </c>
      <c r="J16" s="17">
        <f t="shared" si="13"/>
        <v>0.5000000154700408</v>
      </c>
      <c r="K16" s="17">
        <f t="shared" si="14"/>
        <v>0</v>
      </c>
      <c r="L16" s="17">
        <f t="shared" si="15"/>
        <v>0</v>
      </c>
      <c r="M16" s="17">
        <f t="shared" si="16"/>
        <v>0</v>
      </c>
      <c r="N16" s="17">
        <f t="shared" si="17"/>
        <v>-1</v>
      </c>
      <c r="O16" s="14" t="s">
        <v>15</v>
      </c>
      <c r="Q16" s="8">
        <f t="shared" si="2"/>
        <v>-1.0471975333333332</v>
      </c>
      <c r="R16" s="8">
        <f t="shared" si="3"/>
        <v>-59.999999999999986</v>
      </c>
      <c r="S16">
        <v>0</v>
      </c>
      <c r="T16">
        <v>-20</v>
      </c>
      <c r="U16">
        <v>0</v>
      </c>
      <c r="V16">
        <v>-1</v>
      </c>
      <c r="W16">
        <v>0</v>
      </c>
      <c r="X16">
        <v>0</v>
      </c>
      <c r="Y16">
        <v>0</v>
      </c>
      <c r="Z16">
        <v>-1</v>
      </c>
      <c r="AA16">
        <v>0</v>
      </c>
      <c r="AB16">
        <v>0</v>
      </c>
      <c r="AC16">
        <v>0</v>
      </c>
      <c r="AD16">
        <v>-1</v>
      </c>
      <c r="AF16" s="8">
        <f t="shared" si="4"/>
        <v>-0.5000000154700408</v>
      </c>
      <c r="AG16" s="8">
        <f t="shared" si="5"/>
        <v>0.8660253948528063</v>
      </c>
      <c r="AH16" s="8">
        <v>0</v>
      </c>
      <c r="AI16" s="8">
        <f t="shared" si="6"/>
        <v>-0.8660253948528063</v>
      </c>
      <c r="AJ16" s="8">
        <f t="shared" si="7"/>
        <v>-0.5000000154700408</v>
      </c>
      <c r="AK16" s="8">
        <v>0</v>
      </c>
      <c r="AL16" s="8">
        <v>0</v>
      </c>
      <c r="AM16" s="8">
        <v>0</v>
      </c>
      <c r="AN16" s="8">
        <v>1</v>
      </c>
    </row>
    <row r="17" spans="1:40" ht="12.75">
      <c r="A17" s="10">
        <v>1</v>
      </c>
      <c r="B17" s="11">
        <v>16</v>
      </c>
      <c r="C17" s="17">
        <f t="shared" si="0"/>
        <v>5.593848343162498</v>
      </c>
      <c r="D17" s="17">
        <f t="shared" si="1"/>
        <v>-13.504744791793582</v>
      </c>
      <c r="E17" s="17">
        <f t="shared" si="8"/>
        <v>0</v>
      </c>
      <c r="F17" s="17">
        <f t="shared" si="9"/>
        <v>0</v>
      </c>
      <c r="G17" s="17">
        <f t="shared" si="10"/>
        <v>-0.707106771713121</v>
      </c>
      <c r="H17" s="17">
        <f t="shared" si="11"/>
        <v>0.707106790659974</v>
      </c>
      <c r="I17" s="17">
        <f t="shared" si="12"/>
        <v>0</v>
      </c>
      <c r="J17" s="17">
        <f t="shared" si="13"/>
        <v>0.707106790659974</v>
      </c>
      <c r="K17" s="17">
        <f t="shared" si="14"/>
        <v>0.707106771713121</v>
      </c>
      <c r="L17" s="17">
        <f t="shared" si="15"/>
        <v>1</v>
      </c>
      <c r="M17" s="17">
        <f t="shared" si="16"/>
        <v>0</v>
      </c>
      <c r="N17" s="17">
        <f t="shared" si="17"/>
        <v>0</v>
      </c>
      <c r="O17" s="14" t="s">
        <v>15</v>
      </c>
      <c r="Q17" s="8">
        <f t="shared" si="2"/>
        <v>-0.78539815</v>
      </c>
      <c r="R17" s="8">
        <f>Q17/2/3.1415926*360</f>
        <v>-45</v>
      </c>
      <c r="S17">
        <v>0</v>
      </c>
      <c r="T17">
        <v>-15</v>
      </c>
      <c r="U17">
        <v>0</v>
      </c>
      <c r="V17">
        <v>0</v>
      </c>
      <c r="W17">
        <v>0</v>
      </c>
      <c r="X17">
        <v>-1</v>
      </c>
      <c r="Y17">
        <v>0</v>
      </c>
      <c r="Z17">
        <v>-1</v>
      </c>
      <c r="AA17">
        <v>0</v>
      </c>
      <c r="AB17">
        <v>1</v>
      </c>
      <c r="AC17">
        <v>0</v>
      </c>
      <c r="AD17">
        <v>0</v>
      </c>
      <c r="AF17" s="8">
        <f>-COS($Q17)</f>
        <v>-0.707106790659974</v>
      </c>
      <c r="AG17" s="8">
        <f>-SIN($Q17)</f>
        <v>0.707106771713121</v>
      </c>
      <c r="AH17" s="8">
        <v>0</v>
      </c>
      <c r="AI17" s="8">
        <f>SIN($Q17)</f>
        <v>-0.707106771713121</v>
      </c>
      <c r="AJ17" s="8">
        <f>-COS($Q17)</f>
        <v>-0.707106790659974</v>
      </c>
      <c r="AK17" s="8">
        <v>0</v>
      </c>
      <c r="AL17" s="8">
        <v>0</v>
      </c>
      <c r="AM17" s="8">
        <v>0</v>
      </c>
      <c r="AN17" s="8">
        <v>1</v>
      </c>
    </row>
    <row r="18" spans="1:40" ht="12.75">
      <c r="A18" s="10">
        <v>1</v>
      </c>
      <c r="B18" s="11">
        <v>16</v>
      </c>
      <c r="C18" s="17">
        <f t="shared" si="0"/>
        <v>2.5587262667300386</v>
      </c>
      <c r="D18" s="17">
        <f t="shared" si="1"/>
        <v>-9.54929660067915</v>
      </c>
      <c r="E18" s="17">
        <f t="shared" si="8"/>
        <v>0</v>
      </c>
      <c r="F18" s="17">
        <f t="shared" si="9"/>
        <v>0.8660254082502548</v>
      </c>
      <c r="G18" s="17">
        <f t="shared" si="10"/>
        <v>-0.49999999226497954</v>
      </c>
      <c r="H18" s="17">
        <f t="shared" si="11"/>
        <v>0</v>
      </c>
      <c r="I18" s="17">
        <f t="shared" si="12"/>
        <v>0.49999999226497954</v>
      </c>
      <c r="J18" s="17">
        <f t="shared" si="13"/>
        <v>0.8660254082502548</v>
      </c>
      <c r="K18" s="17">
        <f t="shared" si="14"/>
        <v>0</v>
      </c>
      <c r="L18" s="17">
        <f t="shared" si="15"/>
        <v>0</v>
      </c>
      <c r="M18" s="17">
        <f t="shared" si="16"/>
        <v>0</v>
      </c>
      <c r="N18" s="17">
        <f t="shared" si="17"/>
        <v>-1</v>
      </c>
      <c r="O18" s="14" t="s">
        <v>15</v>
      </c>
      <c r="Q18" s="8">
        <f t="shared" si="2"/>
        <v>-0.5235987666666666</v>
      </c>
      <c r="R18" s="8">
        <f t="shared" si="3"/>
        <v>-29.999999999999993</v>
      </c>
      <c r="S18">
        <v>0</v>
      </c>
      <c r="T18">
        <v>-10</v>
      </c>
      <c r="U18">
        <v>0</v>
      </c>
      <c r="V18">
        <v>-1</v>
      </c>
      <c r="W18">
        <v>0</v>
      </c>
      <c r="X18">
        <v>0</v>
      </c>
      <c r="Y18">
        <v>0</v>
      </c>
      <c r="Z18">
        <v>-1</v>
      </c>
      <c r="AA18">
        <v>0</v>
      </c>
      <c r="AB18">
        <v>0</v>
      </c>
      <c r="AC18">
        <v>0</v>
      </c>
      <c r="AD18">
        <v>-1</v>
      </c>
      <c r="AF18" s="8">
        <f t="shared" si="4"/>
        <v>-0.8660254082502548</v>
      </c>
      <c r="AG18" s="8">
        <f t="shared" si="5"/>
        <v>0.49999999226497954</v>
      </c>
      <c r="AH18" s="8">
        <v>0</v>
      </c>
      <c r="AI18" s="8">
        <f t="shared" si="6"/>
        <v>-0.49999999226497954</v>
      </c>
      <c r="AJ18" s="8">
        <f t="shared" si="7"/>
        <v>-0.8660254082502548</v>
      </c>
      <c r="AK18" s="8">
        <v>0</v>
      </c>
      <c r="AL18" s="8">
        <v>0</v>
      </c>
      <c r="AM18" s="8">
        <v>0</v>
      </c>
      <c r="AN18" s="8">
        <v>1</v>
      </c>
    </row>
    <row r="19" spans="1:40" ht="12.75">
      <c r="A19" s="10">
        <v>1</v>
      </c>
      <c r="B19" s="11">
        <v>16</v>
      </c>
      <c r="C19" s="17">
        <f t="shared" si="0"/>
        <v>0.6507687703700376</v>
      </c>
      <c r="D19" s="17">
        <f t="shared" si="1"/>
        <v>-4.943079649262104</v>
      </c>
      <c r="E19" s="17">
        <f t="shared" si="8"/>
        <v>0</v>
      </c>
      <c r="F19" s="17">
        <f t="shared" si="9"/>
        <v>0</v>
      </c>
      <c r="G19" s="17">
        <f t="shared" si="10"/>
        <v>-0.25881904078887363</v>
      </c>
      <c r="H19" s="17">
        <f t="shared" si="11"/>
        <v>0.9659258274449065</v>
      </c>
      <c r="I19" s="17">
        <f t="shared" si="12"/>
        <v>0</v>
      </c>
      <c r="J19" s="17">
        <f t="shared" si="13"/>
        <v>0.9659258274449065</v>
      </c>
      <c r="K19" s="17">
        <f t="shared" si="14"/>
        <v>0.25881904078887363</v>
      </c>
      <c r="L19" s="17">
        <f t="shared" si="15"/>
        <v>1</v>
      </c>
      <c r="M19" s="17">
        <f t="shared" si="16"/>
        <v>0</v>
      </c>
      <c r="N19" s="17">
        <f t="shared" si="17"/>
        <v>0</v>
      </c>
      <c r="O19" s="14" t="s">
        <v>15</v>
      </c>
      <c r="Q19" s="8">
        <f t="shared" si="2"/>
        <v>-0.2617993833333333</v>
      </c>
      <c r="R19" s="8">
        <f t="shared" si="3"/>
        <v>-14.999999999999996</v>
      </c>
      <c r="S19">
        <v>0</v>
      </c>
      <c r="T19">
        <v>-5</v>
      </c>
      <c r="U19">
        <v>0</v>
      </c>
      <c r="V19">
        <v>0</v>
      </c>
      <c r="W19">
        <v>0</v>
      </c>
      <c r="X19">
        <v>-1</v>
      </c>
      <c r="Y19">
        <v>0</v>
      </c>
      <c r="Z19">
        <v>-1</v>
      </c>
      <c r="AA19">
        <v>0</v>
      </c>
      <c r="AB19">
        <v>1</v>
      </c>
      <c r="AC19">
        <v>0</v>
      </c>
      <c r="AD19">
        <v>0</v>
      </c>
      <c r="AF19" s="8">
        <f t="shared" si="4"/>
        <v>-0.9659258274449065</v>
      </c>
      <c r="AG19" s="8">
        <f t="shared" si="5"/>
        <v>0.25881904078887363</v>
      </c>
      <c r="AH19" s="8">
        <v>0</v>
      </c>
      <c r="AI19" s="8">
        <f t="shared" si="6"/>
        <v>-0.25881904078887363</v>
      </c>
      <c r="AJ19" s="8">
        <f t="shared" si="7"/>
        <v>-0.9659258274449065</v>
      </c>
      <c r="AK19" s="8">
        <v>0</v>
      </c>
      <c r="AL19" s="8">
        <v>0</v>
      </c>
      <c r="AM19" s="8">
        <v>0</v>
      </c>
      <c r="AN19" s="8">
        <v>1</v>
      </c>
    </row>
    <row r="20" spans="1:40" ht="12.75">
      <c r="A20" s="10">
        <v>1</v>
      </c>
      <c r="B20" s="11">
        <v>16</v>
      </c>
      <c r="C20" s="17">
        <f t="shared" si="0"/>
        <v>0</v>
      </c>
      <c r="D20" s="17">
        <f t="shared" si="1"/>
        <v>0</v>
      </c>
      <c r="E20" s="17">
        <f t="shared" si="8"/>
        <v>0</v>
      </c>
      <c r="F20" s="17">
        <f t="shared" si="9"/>
        <v>1</v>
      </c>
      <c r="G20" s="17">
        <f t="shared" si="10"/>
        <v>0</v>
      </c>
      <c r="H20" s="17">
        <f t="shared" si="11"/>
        <v>0</v>
      </c>
      <c r="I20" s="17">
        <f t="shared" si="12"/>
        <v>0</v>
      </c>
      <c r="J20" s="17">
        <f t="shared" si="13"/>
        <v>1</v>
      </c>
      <c r="K20" s="17">
        <f t="shared" si="14"/>
        <v>0</v>
      </c>
      <c r="L20" s="17">
        <f t="shared" si="15"/>
        <v>0</v>
      </c>
      <c r="M20" s="17">
        <f t="shared" si="16"/>
        <v>0</v>
      </c>
      <c r="N20" s="17">
        <f t="shared" si="17"/>
        <v>-1</v>
      </c>
      <c r="O20" s="14" t="s">
        <v>15</v>
      </c>
      <c r="Q20" s="8">
        <f t="shared" si="2"/>
        <v>0</v>
      </c>
      <c r="R20" s="8">
        <f t="shared" si="3"/>
        <v>0</v>
      </c>
      <c r="S20">
        <v>0</v>
      </c>
      <c r="T20">
        <v>0</v>
      </c>
      <c r="U20">
        <v>0</v>
      </c>
      <c r="V20">
        <v>-1</v>
      </c>
      <c r="W20">
        <v>0</v>
      </c>
      <c r="X20">
        <v>0</v>
      </c>
      <c r="Y20">
        <v>0</v>
      </c>
      <c r="Z20">
        <v>-1</v>
      </c>
      <c r="AA20">
        <v>0</v>
      </c>
      <c r="AB20">
        <v>0</v>
      </c>
      <c r="AC20">
        <v>0</v>
      </c>
      <c r="AD20">
        <v>-1</v>
      </c>
      <c r="AF20" s="8">
        <f t="shared" si="4"/>
        <v>-1</v>
      </c>
      <c r="AG20" s="8">
        <f t="shared" si="5"/>
        <v>0</v>
      </c>
      <c r="AH20" s="8">
        <v>0</v>
      </c>
      <c r="AI20" s="8">
        <f t="shared" si="6"/>
        <v>0</v>
      </c>
      <c r="AJ20" s="8">
        <f t="shared" si="7"/>
        <v>-1</v>
      </c>
      <c r="AK20" s="8">
        <v>0</v>
      </c>
      <c r="AL20" s="8">
        <v>0</v>
      </c>
      <c r="AM20" s="8">
        <v>0</v>
      </c>
      <c r="AN20" s="8">
        <v>1</v>
      </c>
    </row>
    <row r="21" spans="1:30" ht="12.75">
      <c r="A21" s="10">
        <v>0</v>
      </c>
      <c r="B21" s="1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4"/>
      <c r="Q21" s="8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12.75">
      <c r="A22" s="10"/>
      <c r="B22" s="1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4"/>
      <c r="Q22" s="8"/>
      <c r="S22"/>
      <c r="T22"/>
      <c r="U22"/>
      <c r="V22"/>
      <c r="W22"/>
      <c r="X22"/>
      <c r="Y22"/>
      <c r="Z22"/>
      <c r="AA22"/>
      <c r="AB22"/>
      <c r="AC22"/>
      <c r="AD22"/>
    </row>
    <row r="23" spans="1:30" ht="12.75">
      <c r="A23" s="10"/>
      <c r="B23" s="1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4"/>
      <c r="Q23" s="8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2.75">
      <c r="A24" s="10"/>
      <c r="B24" s="1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4"/>
      <c r="Q24" s="8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2.75">
      <c r="A25" s="10"/>
      <c r="B25" s="11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4"/>
      <c r="Q25" s="8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2.75">
      <c r="A26" s="10"/>
      <c r="B26" s="11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4"/>
      <c r="Q26" s="8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2.75">
      <c r="A27" s="10"/>
      <c r="B27" s="1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4"/>
      <c r="Q27" s="8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2.75">
      <c r="A28" s="10"/>
      <c r="B28" s="1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4"/>
      <c r="Q28" s="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12.75">
      <c r="A29" s="10"/>
      <c r="B29" s="1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4"/>
      <c r="Q29" s="8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12.75">
      <c r="A30" s="10"/>
      <c r="B30" s="1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4"/>
      <c r="Q30" s="8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2.7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Q31" s="8"/>
      <c r="S31" s="7"/>
      <c r="T31" s="7"/>
      <c r="U31"/>
      <c r="V31"/>
      <c r="W31"/>
      <c r="X31"/>
      <c r="Y31"/>
      <c r="Z31"/>
      <c r="AA31"/>
      <c r="AB31"/>
      <c r="AC31"/>
      <c r="AD3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Haldex Brake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Sayce-Jones</dc:creator>
  <cp:keywords/>
  <dc:description/>
  <cp:lastModifiedBy>Electronics </cp:lastModifiedBy>
  <dcterms:created xsi:type="dcterms:W3CDTF">2000-02-11T12:03:01Z</dcterms:created>
  <dcterms:modified xsi:type="dcterms:W3CDTF">2001-10-19T10:16:50Z</dcterms:modified>
  <cp:category/>
  <cp:version/>
  <cp:contentType/>
  <cp:contentStatus/>
</cp:coreProperties>
</file>